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Постоянные Магниты и крепления" sheetId="1" r:id="rId3"/>
  </sheets>
  <definedNames/>
  <calcPr/>
</workbook>
</file>

<file path=xl/sharedStrings.xml><?xml version="1.0" encoding="utf-8"?>
<sst xmlns="http://schemas.openxmlformats.org/spreadsheetml/2006/main" count="494" uniqueCount="250">
  <si>
    <t>8(800) 500-71-72</t>
  </si>
  <si>
    <t>Курс:</t>
  </si>
  <si>
    <t>Номенклатура</t>
  </si>
  <si>
    <t>шт в упаковке</t>
  </si>
  <si>
    <t>Цена за шт $</t>
  </si>
  <si>
    <t>Базовая цена</t>
  </si>
  <si>
    <t>Опт 1</t>
  </si>
  <si>
    <t>Опт 2</t>
  </si>
  <si>
    <t>Опт 3</t>
  </si>
  <si>
    <t>Ед.изм</t>
  </si>
  <si>
    <t>Диски</t>
  </si>
  <si>
    <t>Магнит неодимовый диск 3х1.5 мм N35 никель</t>
  </si>
  <si>
    <t>шт</t>
  </si>
  <si>
    <t>Магнит неодимовый диск 3х1.5 мм N42H никель</t>
  </si>
  <si>
    <t>Магнит неодимовый диск 3х2 мм N38 никель</t>
  </si>
  <si>
    <t>Магнит неодимовый диск 3х3 мм N42H никель</t>
  </si>
  <si>
    <t>Магнит неодимовый диск 3х3 мм N38 никель</t>
  </si>
  <si>
    <t>Магнит неодимовый диск 5х1 мм N35 никель</t>
  </si>
  <si>
    <t>Магнит неодимовый диск 5х1 мм N35 цинк</t>
  </si>
  <si>
    <t>Магнит неодимовый диск 5х2 мм N35 никель</t>
  </si>
  <si>
    <t>Магнит неодимовый диск 5х3 мм N35 никель</t>
  </si>
  <si>
    <t>Магнит неодимовый диск 5х3 мм N42 никель</t>
  </si>
  <si>
    <t>Магнит неодимовый диск 5х4 мм N35 никель</t>
  </si>
  <si>
    <t>Магнит неодимовый диск 5х5 мм N35 никель</t>
  </si>
  <si>
    <t>Магнит неодимовый диск 5х6 мм N35 никель</t>
  </si>
  <si>
    <t>Магнит неодимовый диск 5х8 мм N35 никель</t>
  </si>
  <si>
    <t>Магнит неодимовый диск 5х16 мм N35 никель</t>
  </si>
  <si>
    <t>Магнит неодимовый диск 5х25 мм N35 никель</t>
  </si>
  <si>
    <t>Магнит неодимовый диск 6х1 мм N35 никель</t>
  </si>
  <si>
    <t>Магнит неодимовый диск 6х1 мм N35 цинк</t>
  </si>
  <si>
    <t>Магнит неодимовый диск 6х1,5 мм N35 цинк</t>
  </si>
  <si>
    <t>Магнит неодимовый диск 6х1,5 мм N35 никель</t>
  </si>
  <si>
    <t>Магнит неодимовый диск 6х2 мм N35 никель</t>
  </si>
  <si>
    <t>Магнит неодимовый диск 6х2 мм N35 цинк</t>
  </si>
  <si>
    <t>Магнит неодимовый диск 6х2.5 мм N38 никель</t>
  </si>
  <si>
    <t>Магнит неодимовый диск 6х3 мм N35 никель</t>
  </si>
  <si>
    <t>Магнит неодимовый диск 6х3 мм N40 SH цинк</t>
  </si>
  <si>
    <t>Магнит неодимовый диск 6х4 мм N35 никель</t>
  </si>
  <si>
    <t>Магнит неодимовый диск 6х5 мм N35 никель</t>
  </si>
  <si>
    <t>Магнит неодимовый диск 6х10 мм N35 никель</t>
  </si>
  <si>
    <t>Магнит неодимовый диск 6х15 мм N35 никель</t>
  </si>
  <si>
    <t>Магнит неодимовый диск 7х1 мм N35 никель</t>
  </si>
  <si>
    <t>Магнит неодимовый диск 7х1.5 мм N38 никель</t>
  </si>
  <si>
    <t>Магнит неодимовый диск 7х10 мм N35 никель</t>
  </si>
  <si>
    <t>Магнит неодимовый диск 7х12 мм N35 никель</t>
  </si>
  <si>
    <t>Магнит неодимовый диск 8х1 мм N35 никель</t>
  </si>
  <si>
    <t>Магнит неодимовый диск 8х1.5 мм N35 цинк</t>
  </si>
  <si>
    <t>Магнит неодимовый диск 8х1.5 мм N35 никель</t>
  </si>
  <si>
    <t>Магнит неодимовый диск 8х2 мм N35 цинк</t>
  </si>
  <si>
    <t>Магнит неодимовый диск 8х2 мм N35 никель</t>
  </si>
  <si>
    <t>Магнит неодимовый диск 8х3 мм N35 цинк</t>
  </si>
  <si>
    <t>Магнит неодимовый диск 8х3 мм N38 никель</t>
  </si>
  <si>
    <t>Магнит неодимовый диск 8х4 мм N35 никель</t>
  </si>
  <si>
    <t>Магнит неодимовый диск 8х4 мм N38 никель</t>
  </si>
  <si>
    <t>Магнит неодимовый диск 8х5 мм N38 никель</t>
  </si>
  <si>
    <t>Магнит неодимовый диск 8х20 мм N35 никель</t>
  </si>
  <si>
    <t>Магнит неодимовый диск 9х1.5 мм N38 никель</t>
  </si>
  <si>
    <t>Магнит неодимовый диск 9х2 мм N38 никель</t>
  </si>
  <si>
    <t>Магнит неодимовый диск 9х4 мм N38 никель</t>
  </si>
  <si>
    <t>Магнит неодимовый диск 9х5 мм N35 никель</t>
  </si>
  <si>
    <t>Магнит неодимовый диск 9х8 мм N38 никель</t>
  </si>
  <si>
    <t>Магнит неодимовый диск 9х10 мм N35 никель</t>
  </si>
  <si>
    <t>Магнит неодимовый диск 9х10 мм N35H медь</t>
  </si>
  <si>
    <t>Магнит неодимовый диск 9.5х1.2 мм N35 никель</t>
  </si>
  <si>
    <t>Магнит неодимовый диск 9.5х2.5 мм N38 никель</t>
  </si>
  <si>
    <t>Магнит неодимовый диск 10х0.7 мм N38 никель</t>
  </si>
  <si>
    <t>Магнит неодимовый диск 10х1 мм N35 никель</t>
  </si>
  <si>
    <t>Магнит неодимовый диск 10х1 мм N38 никель</t>
  </si>
  <si>
    <t>Магнит неодимовый диск 10х1 мм N38 никель 3М</t>
  </si>
  <si>
    <t>Магнит неодимовый диск 10х1,2 мм N35 никель</t>
  </si>
  <si>
    <t>Магнит неодимовый диск 10х1.5 мм N35 цинк</t>
  </si>
  <si>
    <t>Магнит неодимовый диск 10х1.5 мм N38 никель</t>
  </si>
  <si>
    <t>Магнит неодимовый диск 10х2 мм N35 цинк</t>
  </si>
  <si>
    <t>Магнит неодимовый диск 10х2 мм N35 никель</t>
  </si>
  <si>
    <t>Магнит неодимовый диск 10х2.5 мм N38 никель</t>
  </si>
  <si>
    <t>Магнит неодимовый диск 10х3 мм N35 никель</t>
  </si>
  <si>
    <t>Магнит неодимовый диск 10х4 мм N35 никель</t>
  </si>
  <si>
    <t>Магнит неодимовый диск 10х5 мм N35 никель</t>
  </si>
  <si>
    <t>Магнит неодимовый диск 10х6 мм N35 никель</t>
  </si>
  <si>
    <t>Магнит неодимовый диск 10х8 мм N38 никель</t>
  </si>
  <si>
    <t>Магнит неодимовый диск 10х10 мм N38 никель</t>
  </si>
  <si>
    <t>Магнит неодимовый диск 10х10 мм N42 никель</t>
  </si>
  <si>
    <t>Магнит неодимовый диск 11х12 мм N35H никель</t>
  </si>
  <si>
    <t>Магнит неодимовый диск 12х1 мм N35 никель</t>
  </si>
  <si>
    <t>Магнит неодимовый диск 12х1.5 мм N35 цинк</t>
  </si>
  <si>
    <t>Магнит неодимовый диск 12х1.5 мм N35 никель</t>
  </si>
  <si>
    <t>Магнит неодимовый диск 12х2 мм N38 никель</t>
  </si>
  <si>
    <t>Магнит неодимовый диск 12х2 мм N35 никель</t>
  </si>
  <si>
    <t>Магнит неодимовый диск 12х2 мм N35 цинк</t>
  </si>
  <si>
    <t>Магнит неодимовый диск 12х2.5 мм N38 никель</t>
  </si>
  <si>
    <t>Магнит неодимовый диск 12х3 мм N35 никель</t>
  </si>
  <si>
    <t>Магнит неодимовый диск 12х4 мм N38 никель</t>
  </si>
  <si>
    <t>Магнит неодимовый диск 12х5 мм N38 никель</t>
  </si>
  <si>
    <t>Магнит неодимовый диск 12х10 мм N38 никель</t>
  </si>
  <si>
    <t>Магнит неодимовый диск 13х2 мм N38 никель</t>
  </si>
  <si>
    <t>Магнит неодимовый диск 13х3 мм N38 никель</t>
  </si>
  <si>
    <t>Магнит неодимовый диск 14х1.5 мм N38 никель</t>
  </si>
  <si>
    <t>Магнит неодимовый диск 14х3 мм N38 никель</t>
  </si>
  <si>
    <t>Магнит неодимовый диск 14х4 мм N38 никель</t>
  </si>
  <si>
    <t>Магнит неодимовый диск 15х1 мм N38 никель</t>
  </si>
  <si>
    <t>Магнит неодимовый диск 15х1,2 мм N35 никель</t>
  </si>
  <si>
    <t>Магнит неодимовый диск 15х1,5 мм N35 никель</t>
  </si>
  <si>
    <t>Магнит неодимовый диск 15х2 мм N35 никель</t>
  </si>
  <si>
    <t>Магнит неодимовый диск 15х2 мм N38 никель</t>
  </si>
  <si>
    <t>Магнит неодимовый диск 15х2.5 мм N38 никель</t>
  </si>
  <si>
    <t>Магнит неодимовый диск 15х3 мм N38 никель</t>
  </si>
  <si>
    <t>Магнит неодимовый диск 15х5 мм N38 никель</t>
  </si>
  <si>
    <t>Магнит неодимовый диск 18х3 мм N38 никель</t>
  </si>
  <si>
    <t>Магнит неодимовый диск 18х5 мм N38 никель</t>
  </si>
  <si>
    <t>Магнит неодимовый диск 18х7 мм N38 никель</t>
  </si>
  <si>
    <t>Магнит неодимовый диск 18х10 мм N38 никель</t>
  </si>
  <si>
    <t>Магнит неодимовый диск 20х1.5 мм N38 никель</t>
  </si>
  <si>
    <t>Магнит неодимовый диск 20х2 мм N35 никель</t>
  </si>
  <si>
    <t>Магнит неодимовый диск 20х3 мм N35 никель</t>
  </si>
  <si>
    <t>Магнит неодимовый диск 20х5 мм N38 никель</t>
  </si>
  <si>
    <t>Магнит неодимовый диск 20х7 мм N38 никель</t>
  </si>
  <si>
    <t>Магнит неодимовый диск 20х10 мм N38 никель</t>
  </si>
  <si>
    <t>Магнит неодимовый диск 20х20 мм N35 никель</t>
  </si>
  <si>
    <t>Магнит неодимовый диск 20х40 мм N52 эпоксидное покрытие</t>
  </si>
  <si>
    <t>Магнит неодимовый диск 25х3 мм N38 никель</t>
  </si>
  <si>
    <t>Магнит неодимовый диск 25х5 мм N38 никель</t>
  </si>
  <si>
    <t>Магнит неодимовый диск 25х8 мм N38 никель</t>
  </si>
  <si>
    <t>Магнит неодимовый диск 25х20 мм N38 никель</t>
  </si>
  <si>
    <t>Магнит неодимовый диск 25х25 мм N38 никель</t>
  </si>
  <si>
    <t>Магнит неодимовый диск 27х25 мм N35 никель</t>
  </si>
  <si>
    <t>Магнит неодимовый диск 30х3 мм N35 никель</t>
  </si>
  <si>
    <t>Магнит неодимовый диск 30х5 мм N35 никель</t>
  </si>
  <si>
    <t>Магнит неодимовый диск 30х8 мм N38 никель</t>
  </si>
  <si>
    <t>Магнит неодимовый диск 30х10 мм N35 никель</t>
  </si>
  <si>
    <t>Магнит неодимовый диск 30х10 мм N38 никель</t>
  </si>
  <si>
    <t>Магнит неодимовый диск 35х10 мм N38 никель</t>
  </si>
  <si>
    <t>Магнит неодимовый диск 40х5 мм N38 никель</t>
  </si>
  <si>
    <t>Магнит неодимовый диск 40х10 мм N38 никель</t>
  </si>
  <si>
    <t>Магнит неодимовый диск 40х15 мм N38 никель</t>
  </si>
  <si>
    <t>Магнит неодимовый диск 40х20 мм N38 никель</t>
  </si>
  <si>
    <t>Магнит неодимовый диск 45х15 мм N38 никель</t>
  </si>
  <si>
    <t>Магнит неодимовый диск 45х20 мм N38 никель</t>
  </si>
  <si>
    <t>Магнит неодимовый диск 45х25 мм N38 никель</t>
  </si>
  <si>
    <t>Магнит неодимовый диск 45х30 мм N38 никель</t>
  </si>
  <si>
    <t>Магнит неодимовый диск 50х10 мм N38 никель</t>
  </si>
  <si>
    <t>Магнит неодимовый диск 50х20 мм N38 никель</t>
  </si>
  <si>
    <t>Магнит неодимовый диск 50х30 мм N38 никель</t>
  </si>
  <si>
    <t>Магнит неодимовый диск 55х25 мм N38 никель</t>
  </si>
  <si>
    <t>Магнит неодимовый диск 55х35 мм N38 никель</t>
  </si>
  <si>
    <t>Магнит неодимовый диск 60х30 мм N38 никель</t>
  </si>
  <si>
    <t>Магнит неодимовый диск 70х20 мм N38 никель</t>
  </si>
  <si>
    <t>Магнит неодимовый диск 70х30 мм N38 никель</t>
  </si>
  <si>
    <t>Магнит неодимовый диск 70х40 мм N38 никель</t>
  </si>
  <si>
    <t>Магнит неодимовый диск 70х50 мм N38 никель</t>
  </si>
  <si>
    <t>Магнит неодимовый диск 70х60 мм N38 никель</t>
  </si>
  <si>
    <t>Блоки</t>
  </si>
  <si>
    <t>Магнит неодимовый блок 5х5х3 мм N35 никель</t>
  </si>
  <si>
    <t>Магнит неодимовый блок 5х5х5 мм N38 никель</t>
  </si>
  <si>
    <t>Магнит неодимовый блок 6х6х4 мм N38 никель</t>
  </si>
  <si>
    <t>Магнит неодимовый блок 6,6х6,6х3,05 мм N30 никель</t>
  </si>
  <si>
    <t>Магнит неодимовый блок 6,5х6,5х2,5 мм N28 UH никель</t>
  </si>
  <si>
    <t>Магнит неодимовый блок 8,5х2,5х8,5 мм N38 никель</t>
  </si>
  <si>
    <t>Магнит неодимовый блок 8х8х8 мм N38 никель</t>
  </si>
  <si>
    <t>Магнит неодимовый блок 8,5х8,5х2,5 мм N40S никель</t>
  </si>
  <si>
    <t>Магнит неодимовый блок 10х4х1 мм N42H никель</t>
  </si>
  <si>
    <t>Магнит неодимовый блок 10х5х1 мм N38 никель</t>
  </si>
  <si>
    <t>Магнит неодимовый блок 10х5х2 мм N38 никель</t>
  </si>
  <si>
    <t>Магнит неодимовый блок 10х6х2 мм N38 никель</t>
  </si>
  <si>
    <t>Магнит неодимовый блок 10х6х4 мм N38 никель</t>
  </si>
  <si>
    <t>Магнит неодимовый блок 10х10х4 мм N35 никель</t>
  </si>
  <si>
    <t>Магнит неодимовый блок 12х8х5 мм N38 никель</t>
  </si>
  <si>
    <t>Магнит неодимовый блок 14х6,5х1,5 мм N40 никель</t>
  </si>
  <si>
    <t>Магнит неодимовый блок 14х6,5х2 мм N38 никель</t>
  </si>
  <si>
    <t>Магнит неодимовый блок 15х4х2 мм N42 никель</t>
  </si>
  <si>
    <t>Магнит неодимовый блок 15х4х2 мм N38 никель</t>
  </si>
  <si>
    <t>Магнит неодимовый блок 15х8х1 мм N38 никель</t>
  </si>
  <si>
    <t>Магнит неодимовый блок 15х8х2 мм N38 никель</t>
  </si>
  <si>
    <t>Магнит неодимовый блок 16х15х6 мм N33UH никель</t>
  </si>
  <si>
    <t>Магнит неодимовый блок 20х10х1,5 мм N38 никель</t>
  </si>
  <si>
    <t>Магнит неодимовый блок 20х10х2 мм N38 никель</t>
  </si>
  <si>
    <t>Магнит неодимовый блок 20х10х4 мм N38 никель</t>
  </si>
  <si>
    <t>Магнит неодимовый блок 20х10х5 мм N38 никель</t>
  </si>
  <si>
    <t>Магнит неодимовый блок 20х20х20 мм N35 никель</t>
  </si>
  <si>
    <t>Магнит неодимовый блок 25х15х5 мм N38 никель</t>
  </si>
  <si>
    <t>Магнит неодимовый блок 25х25х10 мм N38 никель</t>
  </si>
  <si>
    <t>Магнит неодимовый блок 30х16х6 мм N33UH никель</t>
  </si>
  <si>
    <t>Магнит неодимовый блок 30х30х10 мм N35 никель</t>
  </si>
  <si>
    <t>Магнит неодимовый блок 35х12х6 мм N38 никель</t>
  </si>
  <si>
    <t>Магнит неодимовый блок 40х10х3 мм N35 никель</t>
  </si>
  <si>
    <t>Магнит неодимовый блок 40х20х10 мм N38 никель</t>
  </si>
  <si>
    <t>Магнит неодимовый блок 40х40х10 мм N38 никель</t>
  </si>
  <si>
    <t>Магнит неодимовый блок 40х40х15 мм N38 никель</t>
  </si>
  <si>
    <t>Магнит неодимовый блок 50х30х20 мм N52 никель</t>
  </si>
  <si>
    <t>Магнит неодимовый блок 50х50х20 мм N38 никель</t>
  </si>
  <si>
    <t>Магнит неодимовый блок 50х50х25 мм N38 никель</t>
  </si>
  <si>
    <t>Магнит неодимовый блок 55х55х40 мм N38 никель</t>
  </si>
  <si>
    <t>Магнит неодимовый блок 64х15х3 мм N38H цинк</t>
  </si>
  <si>
    <t>Кольцо</t>
  </si>
  <si>
    <t>Магнит неодимовый кольцо 9х5х12 мм N33UH без покрытия</t>
  </si>
  <si>
    <t>Магнит неодимовый кольцо 10х5х1 мм N35 никель</t>
  </si>
  <si>
    <t>Магнит неодимовый кольцо 10х5х2 мм N35 никель</t>
  </si>
  <si>
    <t>Магнит неодимовый кольцо 19х6х1 мм N35 никель</t>
  </si>
  <si>
    <t>Магнит неодимовый кольцо 24х18х3 мм N35 никель</t>
  </si>
  <si>
    <t>Магнит неодимовый кольцо 28х18х3 мм N35 никель</t>
  </si>
  <si>
    <t>Магнит неодимовый кольцо 20х8,1х3,5 мм N33S никель</t>
  </si>
  <si>
    <t>Магнит неодимовый кольцо 30х8,1x3,5 мм N33S никель</t>
  </si>
  <si>
    <t>Магнит неодимовый кольцо 40х10,1x3,5 мм N33S никель</t>
  </si>
  <si>
    <t>Магнит неодимовый кольцо 60х10,1x3,5 мм N33S никель</t>
  </si>
  <si>
    <t>Ферриты</t>
  </si>
  <si>
    <t>Магнит феррит  диск 14х3 мм</t>
  </si>
  <si>
    <t>Магнит феррит  диск 14х4 мм</t>
  </si>
  <si>
    <t>Магнит феррит  диск 15х4 мм</t>
  </si>
  <si>
    <t>Магнит феррит  диск 18х3 мм</t>
  </si>
  <si>
    <t>Магнит феррит  диск 20х3 мм</t>
  </si>
  <si>
    <t>Магнит феррит  диск 20х4 мм</t>
  </si>
  <si>
    <t>Магнит феррит  диск 30х3 мм</t>
  </si>
  <si>
    <t>Магнит феррит  диск 20х17 мм</t>
  </si>
  <si>
    <t>Магнит феррит  блок 5х5х4 мм</t>
  </si>
  <si>
    <t>Магнит феррит  блок 7х8х2 мм</t>
  </si>
  <si>
    <t>Магнит феррит  блок 8х8х16 мм</t>
  </si>
  <si>
    <t>Магнит феррит  блок 20х15х12 мм</t>
  </si>
  <si>
    <t>Магнит феррит  блок 20х18х12 мм</t>
  </si>
  <si>
    <t>Магнит феррит  блок 22х20х8,7 мм</t>
  </si>
  <si>
    <t>Магнит феррит  блок 26х26х9,3 мм</t>
  </si>
  <si>
    <t>Магнит феррит сегмент 12х9х14х19,3 мм шт</t>
  </si>
  <si>
    <t>Магнит феррит  кольцо 22х12х5 мм</t>
  </si>
  <si>
    <t>Магнит феррит  кольцо 25х11,5х11 мм</t>
  </si>
  <si>
    <t>Магнит феррит  кольцо 29х20х15 мм</t>
  </si>
  <si>
    <t>Магнит феррит  кольцо 34х26х4 мм</t>
  </si>
  <si>
    <t>Магнит феррит  кольцо 45х22х9 мм</t>
  </si>
  <si>
    <t>Магнит феррит  кольцо 61х24х7 мм</t>
  </si>
  <si>
    <t>Крепеж</t>
  </si>
  <si>
    <t>Магнит зенковка ST-10/3  D 10 x d 3,5/7,5 х h 3</t>
  </si>
  <si>
    <t>Магнит зенковка ST-15/3  D 15 x d 4,5/7,5 х h 3</t>
  </si>
  <si>
    <t xml:space="preserve">Магнит зенковка ST-15/5  D 15 x d 4,5/7,5 х h 5 </t>
  </si>
  <si>
    <t xml:space="preserve">Магнит зенковка ST-20/3  D 20 x d 4,5/7,5 х h 3 </t>
  </si>
  <si>
    <t xml:space="preserve">Магнит зенковка ST-20/5  D 20 x d 4,5/10 х h 5 </t>
  </si>
  <si>
    <t>Магнит зенковка ST-25/3  D 25 x d 4,5/7,5 х h 3</t>
  </si>
  <si>
    <t>Магнит зенковка ST-25/5  D 25 x d 4,5/7,5 х h 5</t>
  </si>
  <si>
    <t>Магнитное крепление с отверстием А16</t>
  </si>
  <si>
    <t>Магнитное крепление с отверстием А20</t>
  </si>
  <si>
    <t>Магнитное крепление с отверстием А25</t>
  </si>
  <si>
    <t>Магнитное крепление с отверстием А32</t>
  </si>
  <si>
    <t>Магнитное крепление с отверстием А36</t>
  </si>
  <si>
    <t>Магнитное крепление с отверстием А42</t>
  </si>
  <si>
    <t>Магнитное крепление с отверстием А48</t>
  </si>
  <si>
    <t>Магнитное крепление с отверстием А60</t>
  </si>
  <si>
    <t>Магнитное крепление с отверстием С16</t>
  </si>
  <si>
    <t>Магнитное крепление с отверстием С20</t>
  </si>
  <si>
    <t>Магнитное крепление с отверстием С25</t>
  </si>
  <si>
    <t>Магнитное крепление с отверстием С32</t>
  </si>
  <si>
    <t>Магнитное крепление с отверстием С36</t>
  </si>
  <si>
    <t>Магнитное крепление с отверстием С42</t>
  </si>
  <si>
    <t>Магнитное крепление с отверстием С48</t>
  </si>
  <si>
    <t>Магнитное крепление с отверстием С60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</si>
</sst>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0"/>
    <numFmt numFmtId="165" formatCode="0.000"/>
  </numFmts>
  <fonts count="25">
    <font>
      <sz val="10.0"/>
      <color rgb="FF000000"/>
      <name val="Arial"/>
    </font>
    <font>
      <b/>
      <u/>
      <sz val="16.0"/>
      <color rgb="FF0000CC"/>
      <name val="Arial"/>
    </font>
    <font/>
    <font>
      <sz val="10.0"/>
      <color rgb="FF0000CC"/>
      <name val="Arial"/>
    </font>
    <font>
      <b/>
      <sz val="15.0"/>
      <color rgb="FF0000CC"/>
      <name val="Arial"/>
    </font>
    <font>
      <b/>
      <u/>
      <sz val="15.0"/>
      <color rgb="FF000000"/>
      <name val="Arial"/>
    </font>
    <font>
      <b/>
      <sz val="10.0"/>
      <color rgb="FF000000"/>
      <name val="Arial"/>
    </font>
    <font>
      <b/>
      <sz val="10.0"/>
      <color rgb="FFEEEEEE"/>
      <name val="Arial"/>
    </font>
    <font>
      <b/>
      <u/>
      <sz val="16.0"/>
      <color rgb="FF000000"/>
      <name val="Arial"/>
    </font>
    <font>
      <b/>
      <sz val="10.0"/>
      <name val="Arial"/>
    </font>
    <font>
      <b/>
      <sz val="14.0"/>
      <color rgb="FFFFFFFF"/>
      <name val="Arial"/>
    </font>
    <font>
      <sz val="10.0"/>
      <name val="Arial"/>
    </font>
    <font>
      <b/>
      <u/>
      <sz val="10.0"/>
      <name val="Arial"/>
    </font>
    <font>
      <b/>
      <sz val="10.0"/>
      <color rgb="FFFFFFFF"/>
      <name val="Arial"/>
    </font>
    <font>
      <b/>
      <u/>
      <sz val="10.0"/>
      <color rgb="FF000000"/>
      <name val="Arial"/>
    </font>
    <font>
      <i/>
      <sz val="10.0"/>
      <name val="Arial"/>
    </font>
    <font>
      <b/>
      <u/>
      <sz val="10.0"/>
      <name val="Arial"/>
    </font>
    <font>
      <b/>
      <i/>
      <sz val="10.0"/>
      <name val="Arial"/>
    </font>
    <font>
      <b/>
      <u/>
      <sz val="10.0"/>
      <name val="Arial"/>
    </font>
    <font>
      <b/>
      <u/>
      <sz val="10.0"/>
      <name val="Arial"/>
    </font>
    <font>
      <b/>
      <u/>
      <sz val="10.0"/>
      <color rgb="FF000000"/>
      <name val="Arial"/>
    </font>
    <font>
      <b/>
      <u/>
      <sz val="10.0"/>
      <name val="Arial"/>
    </font>
    <font>
      <b/>
      <u/>
      <sz val="10.0"/>
      <name val="Arial"/>
    </font>
    <font>
      <u/>
      <sz val="10.0"/>
      <name val="Arial"/>
    </font>
    <font>
      <b/>
      <u/>
      <sz val="15.0"/>
      <color rgb="FF0000FF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00099"/>
        <bgColor rgb="FF000099"/>
      </patternFill>
    </fill>
    <fill>
      <patternFill patternType="solid">
        <fgColor rgb="FF0066CC"/>
        <bgColor rgb="FF0066CC"/>
      </patternFill>
    </fill>
    <fill>
      <patternFill patternType="solid">
        <fgColor rgb="FFCCCCCC"/>
        <bgColor rgb="FFCCCCCC"/>
      </patternFill>
    </fill>
    <fill>
      <patternFill patternType="solid">
        <fgColor rgb="FFDDDDDD"/>
        <bgColor rgb="FFDDDDDD"/>
      </patternFill>
    </fill>
  </fills>
  <borders count="13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right/>
    </border>
    <border>
      <left/>
      <right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bottom" wrapText="1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horizontal="center" shrinkToFit="0" vertical="bottom" wrapText="1"/>
    </xf>
    <xf borderId="5" fillId="2" fontId="3" numFmtId="0" xfId="0" applyAlignment="1" applyBorder="1" applyFont="1">
      <alignment horizontal="center" shrinkToFit="0" vertical="bottom" wrapText="1"/>
    </xf>
    <xf borderId="6" fillId="2" fontId="4" numFmtId="0" xfId="0" applyAlignment="1" applyBorder="1" applyFont="1">
      <alignment horizontal="center" shrinkToFit="0" vertical="bottom" wrapText="1"/>
    </xf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5" fillId="2" fontId="0" numFmtId="0" xfId="0" applyAlignment="1" applyBorder="1" applyFont="1">
      <alignment horizontal="center" shrinkToFit="0" vertical="bottom" wrapText="1"/>
    </xf>
    <xf borderId="6" fillId="2" fontId="5" numFmtId="0" xfId="0" applyAlignment="1" applyBorder="1" applyFont="1">
      <alignment horizontal="center" shrinkToFit="0" vertical="bottom" wrapText="1"/>
    </xf>
    <xf borderId="5" fillId="2" fontId="6" numFmtId="1" xfId="0" applyAlignment="1" applyBorder="1" applyFont="1" applyNumberFormat="1">
      <alignment horizontal="center" shrinkToFit="0" vertical="bottom" wrapText="1"/>
    </xf>
    <xf borderId="5" fillId="2" fontId="7" numFmtId="0" xfId="0" applyAlignment="1" applyBorder="1" applyFont="1">
      <alignment horizontal="center" shrinkToFit="0" vertical="bottom" wrapText="1"/>
    </xf>
    <xf borderId="10" fillId="0" fontId="2" numFmtId="0" xfId="0" applyBorder="1" applyFont="1"/>
    <xf borderId="6" fillId="2" fontId="8" numFmtId="0" xfId="0" applyAlignment="1" applyBorder="1" applyFont="1">
      <alignment horizontal="center" shrinkToFit="0" vertical="bottom" wrapText="1"/>
    </xf>
    <xf borderId="11" fillId="3" fontId="9" numFmtId="0" xfId="0" applyAlignment="1" applyBorder="1" applyFill="1" applyFont="1">
      <alignment horizontal="center" shrinkToFit="0" vertical="bottom" wrapText="1"/>
    </xf>
    <xf borderId="11" fillId="4" fontId="10" numFmtId="0" xfId="0" applyAlignment="1" applyBorder="1" applyFill="1" applyFont="1">
      <alignment horizontal="center" shrinkToFit="0" vertical="bottom" wrapText="0"/>
    </xf>
    <xf borderId="1" fillId="4" fontId="9" numFmtId="0" xfId="0" applyAlignment="1" applyBorder="1" applyFont="1">
      <alignment horizontal="center" shrinkToFit="0" vertical="bottom" wrapText="1"/>
    </xf>
    <xf borderId="11" fillId="2" fontId="6" numFmtId="0" xfId="0" applyAlignment="1" applyBorder="1" applyFont="1">
      <alignment shrinkToFit="0" vertical="bottom" wrapText="0"/>
    </xf>
    <xf borderId="11" fillId="2" fontId="11" numFmtId="0" xfId="0" applyAlignment="1" applyBorder="1" applyFont="1">
      <alignment shrinkToFit="0" vertical="bottom" wrapText="0"/>
    </xf>
    <xf borderId="11" fillId="5" fontId="12" numFmtId="164" xfId="0" applyAlignment="1" applyBorder="1" applyFill="1" applyFont="1" applyNumberFormat="1">
      <alignment horizontal="center" shrinkToFit="0" vertical="bottom" wrapText="0"/>
    </xf>
    <xf borderId="11" fillId="4" fontId="13" numFmtId="2" xfId="0" applyAlignment="1" applyBorder="1" applyFont="1" applyNumberFormat="1">
      <alignment horizontal="center" shrinkToFit="0" vertical="bottom" wrapText="1"/>
    </xf>
    <xf borderId="11" fillId="2" fontId="0" numFmtId="2" xfId="0" applyAlignment="1" applyBorder="1" applyFont="1" applyNumberFormat="1">
      <alignment horizontal="center" shrinkToFit="0" vertical="bottom" wrapText="1"/>
    </xf>
    <xf borderId="11" fillId="2" fontId="11" numFmtId="2" xfId="0" applyAlignment="1" applyBorder="1" applyFont="1" applyNumberFormat="1">
      <alignment horizontal="center" shrinkToFit="0" vertical="bottom" wrapText="1"/>
    </xf>
    <xf borderId="11" fillId="2" fontId="11" numFmtId="0" xfId="0" applyAlignment="1" applyBorder="1" applyFont="1">
      <alignment horizontal="center" shrinkToFit="0" vertical="bottom" wrapText="1"/>
    </xf>
    <xf borderId="11" fillId="5" fontId="11" numFmtId="164" xfId="0" applyAlignment="1" applyBorder="1" applyFont="1" applyNumberFormat="1">
      <alignment horizontal="center" shrinkToFit="0" vertical="bottom" wrapText="0"/>
    </xf>
    <xf borderId="11" fillId="5" fontId="14" numFmtId="164" xfId="0" applyAlignment="1" applyBorder="1" applyFont="1" applyNumberFormat="1">
      <alignment horizontal="center" shrinkToFit="0" vertical="bottom" wrapText="0"/>
    </xf>
    <xf borderId="11" fillId="5" fontId="0" numFmtId="164" xfId="0" applyAlignment="1" applyBorder="1" applyFont="1" applyNumberFormat="1">
      <alignment horizontal="center" shrinkToFit="0" vertical="bottom" wrapText="0"/>
    </xf>
    <xf borderId="11" fillId="2" fontId="0" numFmtId="0" xfId="0" applyAlignment="1" applyBorder="1" applyFont="1">
      <alignment shrinkToFit="0" vertical="bottom" wrapText="0"/>
    </xf>
    <xf borderId="11" fillId="5" fontId="15" numFmtId="164" xfId="0" applyAlignment="1" applyBorder="1" applyFont="1" applyNumberFormat="1">
      <alignment horizontal="center" shrinkToFit="0" vertical="bottom" wrapText="0"/>
    </xf>
    <xf borderId="12" fillId="2" fontId="6" numFmtId="0" xfId="0" applyAlignment="1" applyBorder="1" applyFont="1">
      <alignment shrinkToFit="0" vertical="bottom" wrapText="0"/>
    </xf>
    <xf borderId="12" fillId="2" fontId="11" numFmtId="0" xfId="0" applyAlignment="1" applyBorder="1" applyFont="1">
      <alignment shrinkToFit="0" vertical="bottom" wrapText="0"/>
    </xf>
    <xf borderId="12" fillId="5" fontId="16" numFmtId="164" xfId="0" applyAlignment="1" applyBorder="1" applyFont="1" applyNumberFormat="1">
      <alignment horizontal="center" shrinkToFit="0" vertical="bottom" wrapText="0"/>
    </xf>
    <xf borderId="11" fillId="5" fontId="17" numFmtId="164" xfId="0" applyAlignment="1" applyBorder="1" applyFont="1" applyNumberFormat="1">
      <alignment horizontal="center" shrinkToFit="0" vertical="bottom" wrapText="0"/>
    </xf>
    <xf borderId="11" fillId="2" fontId="9" numFmtId="0" xfId="0" applyAlignment="1" applyBorder="1" applyFont="1">
      <alignment shrinkToFit="0" vertical="bottom" wrapText="0"/>
    </xf>
    <xf borderId="11" fillId="6" fontId="18" numFmtId="164" xfId="0" applyAlignment="1" applyBorder="1" applyFill="1" applyFont="1" applyNumberFormat="1">
      <alignment horizontal="center" shrinkToFit="0" vertical="bottom" wrapText="0"/>
    </xf>
    <xf borderId="11" fillId="2" fontId="15" numFmtId="164" xfId="0" applyAlignment="1" applyBorder="1" applyFont="1" applyNumberFormat="1">
      <alignment horizontal="center" shrinkToFit="0" vertical="bottom" wrapText="0"/>
    </xf>
    <xf borderId="11" fillId="2" fontId="19" numFmtId="0" xfId="0" applyAlignment="1" applyBorder="1" applyFont="1">
      <alignment shrinkToFit="0" vertical="bottom" wrapText="0"/>
    </xf>
    <xf borderId="11" fillId="6" fontId="20" numFmtId="164" xfId="0" applyAlignment="1" applyBorder="1" applyFont="1" applyNumberFormat="1">
      <alignment horizontal="center" shrinkToFit="0" vertical="bottom" wrapText="0"/>
    </xf>
    <xf borderId="11" fillId="2" fontId="11" numFmtId="164" xfId="0" applyAlignment="1" applyBorder="1" applyFont="1" applyNumberFormat="1">
      <alignment horizontal="center" shrinkToFit="0" vertical="bottom" wrapText="0"/>
    </xf>
    <xf borderId="11" fillId="2" fontId="9" numFmtId="164" xfId="0" applyAlignment="1" applyBorder="1" applyFont="1" applyNumberFormat="1">
      <alignment horizontal="center" shrinkToFit="0" vertical="bottom" wrapText="0"/>
    </xf>
    <xf borderId="11" fillId="2" fontId="11" numFmtId="165" xfId="0" applyAlignment="1" applyBorder="1" applyFont="1" applyNumberFormat="1">
      <alignment horizontal="center" shrinkToFit="0" vertical="bottom" wrapText="0"/>
    </xf>
    <xf borderId="11" fillId="2" fontId="21" numFmtId="165" xfId="0" applyAlignment="1" applyBorder="1" applyFont="1" applyNumberFormat="1">
      <alignment horizontal="center" shrinkToFit="0" vertical="bottom" wrapText="0"/>
    </xf>
    <xf borderId="11" fillId="2" fontId="0" numFmtId="165" xfId="0" applyAlignment="1" applyBorder="1" applyFont="1" applyNumberFormat="1">
      <alignment horizontal="center" shrinkToFit="0" vertical="bottom" wrapText="0"/>
    </xf>
    <xf borderId="11" fillId="6" fontId="22" numFmtId="165" xfId="0" applyAlignment="1" applyBorder="1" applyFont="1" applyNumberFormat="1">
      <alignment horizontal="center" shrinkToFit="0" vertical="bottom" wrapText="0"/>
    </xf>
    <xf borderId="11" fillId="6" fontId="23" numFmtId="165" xfId="0" applyAlignment="1" applyBorder="1" applyFont="1" applyNumberFormat="1">
      <alignment horizontal="center" shrinkToFit="0" vertical="bottom" wrapText="0"/>
    </xf>
    <xf borderId="11" fillId="6" fontId="11" numFmtId="165" xfId="0" applyAlignment="1" applyBorder="1" applyFont="1" applyNumberFormat="1">
      <alignment horizontal="center" shrinkToFit="0" vertical="bottom" wrapText="0"/>
    </xf>
    <xf borderId="11" fillId="2" fontId="15" numFmtId="165" xfId="0" applyAlignment="1" applyBorder="1" applyFont="1" applyNumberFormat="1">
      <alignment horizontal="center" shrinkToFit="0" vertical="bottom" wrapText="0"/>
    </xf>
    <xf borderId="11" fillId="2" fontId="11" numFmtId="0" xfId="0" applyAlignment="1" applyBorder="1" applyFont="1">
      <alignment horizontal="center" shrinkToFit="0" vertical="bottom" wrapText="0"/>
    </xf>
    <xf borderId="1" fillId="4" fontId="13" numFmtId="0" xfId="0" applyAlignment="1" applyBorder="1" applyFont="1">
      <alignment horizontal="center" shrinkToFit="0" vertical="bottom" wrapText="1"/>
    </xf>
    <xf borderId="0" fillId="0" fontId="24" numFmtId="0" xfId="0" applyAlignment="1" applyFont="1">
      <alignment horizontal="center" shrinkToFit="0" vertical="bottom" wrapText="0"/>
    </xf>
    <xf borderId="0" fillId="0" fontId="0" numFmtId="0" xfId="0" applyAlignment="1" applyFont="1">
      <alignment shrinkToFit="0" vertical="bottom" wrapText="0"/>
    </xf>
    <xf borderId="0" fillId="0" fontId="0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0</xdr:col>
      <xdr:colOff>66675</xdr:colOff>
      <xdr:row>1</xdr:row>
      <xdr:rowOff>0</xdr:rowOff>
    </xdr:from>
    <xdr:to>
      <xdr:col>1</xdr:col>
      <xdr:colOff>57150</xdr:colOff>
      <xdr:row>4</xdr:row>
      <xdr:rowOff>47625</xdr:rowOff>
    </xdr:to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3629025" cy="733425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7FFF"/>
  </sheetPr>
  <sheetViews>
    <sheetView workbookViewId="0"/>
  </sheetViews>
  <sheetFormatPr customHeight="1" defaultColWidth="14.43" defaultRowHeight="15.75"/>
  <cols>
    <col customWidth="1" min="1" max="1" width="54.57"/>
    <col customWidth="1" min="2" max="2" width="10.86"/>
    <col customWidth="1" min="3" max="3" width="8.43"/>
    <col customWidth="1" min="4" max="7" width="10.86"/>
    <col customWidth="1" min="8" max="8" width="7.29"/>
  </cols>
  <sheetData>
    <row r="1" ht="21.75" customHeight="1">
      <c r="A1" s="1" t="str">
        <f>HYPERLINK("http://www.magsys.ru/","ООО Магнитные Системы www.magsys.ru")</f>
        <v>ООО Магнитные Системы www.magsys.ru</v>
      </c>
      <c r="B1" s="2"/>
      <c r="C1" s="2"/>
      <c r="D1" s="2"/>
      <c r="E1" s="2"/>
      <c r="F1" s="2"/>
      <c r="G1" s="2"/>
      <c r="H1" s="3"/>
    </row>
    <row r="2" ht="21.0" customHeight="1">
      <c r="A2" s="4"/>
      <c r="B2" s="5"/>
      <c r="C2" s="5"/>
      <c r="D2" s="6" t="s">
        <v>0</v>
      </c>
      <c r="E2" s="7"/>
      <c r="F2" s="7"/>
      <c r="G2" s="7"/>
      <c r="H2" s="8"/>
    </row>
    <row r="3" ht="20.25" customHeight="1">
      <c r="A3" s="9"/>
      <c r="B3" s="10"/>
      <c r="C3" s="10"/>
      <c r="D3" s="11" t="str">
        <f>HYPERLINK("mailto:info@magsys.ru","info@magsys.ru")</f>
        <v>info@magsys.ru</v>
      </c>
      <c r="E3" s="7"/>
      <c r="F3" s="7"/>
      <c r="G3" s="7"/>
      <c r="H3" s="8"/>
    </row>
    <row r="4" ht="12.75" customHeight="1">
      <c r="A4" s="9"/>
      <c r="B4" s="10"/>
      <c r="C4" s="10"/>
      <c r="D4" s="10"/>
      <c r="E4" s="10"/>
      <c r="F4" s="10"/>
      <c r="G4" s="10"/>
      <c r="H4" s="10"/>
    </row>
    <row r="5" ht="12.75" customHeight="1">
      <c r="A5" s="9"/>
      <c r="B5" s="10"/>
      <c r="C5" s="10"/>
      <c r="D5" s="10"/>
      <c r="E5" s="10"/>
      <c r="F5" s="10"/>
      <c r="G5" s="12" t="s">
        <v>1</v>
      </c>
      <c r="H5" s="13">
        <v>57.0</v>
      </c>
    </row>
    <row r="6" ht="6.75" customHeight="1">
      <c r="A6" s="14"/>
      <c r="B6" s="10"/>
      <c r="C6" s="10"/>
      <c r="D6" s="10"/>
      <c r="E6" s="10"/>
      <c r="F6" s="10"/>
      <c r="G6" s="10"/>
      <c r="H6" s="10"/>
    </row>
    <row r="7" ht="12.75" customHeight="1">
      <c r="A7" s="10"/>
      <c r="B7" s="10"/>
      <c r="C7" s="10"/>
      <c r="D7" s="10"/>
      <c r="E7" s="10"/>
      <c r="F7" s="10"/>
      <c r="G7" s="10"/>
      <c r="H7" s="10"/>
    </row>
    <row r="8" ht="18.0" customHeight="1">
      <c r="A8" s="15" t="str">
        <f>HYPERLINK("http://www.magsys.ru/catalog/neodim_zhelezo_bor/","Магниты из сплава Неодим-Железо-Бор")</f>
        <v>Магниты из сплава Неодим-Железо-Бор</v>
      </c>
      <c r="B8" s="7"/>
      <c r="C8" s="7"/>
      <c r="D8" s="7"/>
      <c r="E8" s="7"/>
      <c r="F8" s="7"/>
      <c r="G8" s="7"/>
      <c r="H8" s="8"/>
    </row>
    <row r="9" ht="25.5" customHeight="1">
      <c r="A9" s="16" t="s">
        <v>2</v>
      </c>
      <c r="B9" s="16" t="s">
        <v>3</v>
      </c>
      <c r="C9" s="16" t="s">
        <v>4</v>
      </c>
      <c r="D9" s="16" t="s">
        <v>5</v>
      </c>
      <c r="E9" s="16" t="s">
        <v>6</v>
      </c>
      <c r="F9" s="16" t="s">
        <v>7</v>
      </c>
      <c r="G9" s="16" t="s">
        <v>8</v>
      </c>
      <c r="H9" s="16" t="s">
        <v>9</v>
      </c>
    </row>
    <row r="10" ht="19.5">
      <c r="A10" s="17" t="s">
        <v>10</v>
      </c>
      <c r="B10" s="18"/>
      <c r="C10" s="2"/>
      <c r="D10" s="2"/>
      <c r="E10" s="2"/>
      <c r="F10" s="2"/>
      <c r="G10" s="2"/>
      <c r="H10" s="3"/>
    </row>
    <row r="11" ht="15.0" customHeight="1">
      <c r="A11" s="19" t="s">
        <v>11</v>
      </c>
      <c r="B11" s="20"/>
      <c r="C11" s="21">
        <v>0.0175</v>
      </c>
      <c r="D11" s="22">
        <f t="shared" ref="D11:D148" si="1">C11*$H$5</f>
        <v>0.9975</v>
      </c>
      <c r="E11" s="23">
        <f t="shared" ref="E11:E148" si="2">D11/1.05</f>
        <v>0.95</v>
      </c>
      <c r="F11" s="23">
        <f t="shared" ref="F11:F32" si="3">D11/1.1</f>
        <v>0.9068181818</v>
      </c>
      <c r="G11" s="24">
        <f t="shared" ref="G11:G32" si="4">D11/1.13</f>
        <v>0.8827433628</v>
      </c>
      <c r="H11" s="25" t="s">
        <v>12</v>
      </c>
    </row>
    <row r="12" ht="12.75" customHeight="1">
      <c r="A12" s="19" t="s">
        <v>13</v>
      </c>
      <c r="B12" s="20"/>
      <c r="C12" s="26">
        <v>0.0234</v>
      </c>
      <c r="D12" s="22">
        <f t="shared" si="1"/>
        <v>1.3338</v>
      </c>
      <c r="E12" s="23">
        <f t="shared" si="2"/>
        <v>1.270285714</v>
      </c>
      <c r="F12" s="23">
        <f t="shared" si="3"/>
        <v>1.212545455</v>
      </c>
      <c r="G12" s="24">
        <f t="shared" si="4"/>
        <v>1.180353982</v>
      </c>
      <c r="H12" s="25" t="s">
        <v>12</v>
      </c>
    </row>
    <row r="13" ht="12.75" customHeight="1">
      <c r="A13" s="19" t="s">
        <v>14</v>
      </c>
      <c r="B13" s="20"/>
      <c r="C13" s="27">
        <v>0.0192</v>
      </c>
      <c r="D13" s="22">
        <f t="shared" si="1"/>
        <v>1.0944</v>
      </c>
      <c r="E13" s="23">
        <f t="shared" si="2"/>
        <v>1.042285714</v>
      </c>
      <c r="F13" s="23">
        <f t="shared" si="3"/>
        <v>0.9949090909</v>
      </c>
      <c r="G13" s="24">
        <f t="shared" si="4"/>
        <v>0.9684955752</v>
      </c>
      <c r="H13" s="25" t="s">
        <v>12</v>
      </c>
    </row>
    <row r="14" ht="12.75" customHeight="1">
      <c r="A14" s="19" t="s">
        <v>15</v>
      </c>
      <c r="B14" s="20"/>
      <c r="C14" s="28">
        <v>0.044</v>
      </c>
      <c r="D14" s="22">
        <f t="shared" si="1"/>
        <v>2.508</v>
      </c>
      <c r="E14" s="23">
        <f t="shared" si="2"/>
        <v>2.388571429</v>
      </c>
      <c r="F14" s="23">
        <f t="shared" si="3"/>
        <v>2.28</v>
      </c>
      <c r="G14" s="24">
        <f t="shared" si="4"/>
        <v>2.219469027</v>
      </c>
      <c r="H14" s="25" t="s">
        <v>12</v>
      </c>
    </row>
    <row r="15" ht="12.75" customHeight="1">
      <c r="A15" s="19" t="s">
        <v>16</v>
      </c>
      <c r="B15" s="20"/>
      <c r="C15" s="27">
        <v>0.0315</v>
      </c>
      <c r="D15" s="22">
        <f t="shared" si="1"/>
        <v>1.7955</v>
      </c>
      <c r="E15" s="23">
        <f t="shared" si="2"/>
        <v>1.71</v>
      </c>
      <c r="F15" s="23">
        <f t="shared" si="3"/>
        <v>1.632272727</v>
      </c>
      <c r="G15" s="24">
        <f t="shared" si="4"/>
        <v>1.588938053</v>
      </c>
      <c r="H15" s="25" t="s">
        <v>12</v>
      </c>
    </row>
    <row r="16" ht="12.75" customHeight="1">
      <c r="A16" s="19" t="s">
        <v>17</v>
      </c>
      <c r="B16" s="20"/>
      <c r="C16" s="27">
        <v>0.023</v>
      </c>
      <c r="D16" s="22">
        <f t="shared" si="1"/>
        <v>1.311</v>
      </c>
      <c r="E16" s="23">
        <f t="shared" si="2"/>
        <v>1.248571429</v>
      </c>
      <c r="F16" s="23">
        <f t="shared" si="3"/>
        <v>1.191818182</v>
      </c>
      <c r="G16" s="24">
        <f t="shared" si="4"/>
        <v>1.160176991</v>
      </c>
      <c r="H16" s="25" t="s">
        <v>12</v>
      </c>
    </row>
    <row r="17" ht="12.75" customHeight="1">
      <c r="A17" s="19" t="s">
        <v>18</v>
      </c>
      <c r="B17" s="20"/>
      <c r="C17" s="21">
        <v>0.0172</v>
      </c>
      <c r="D17" s="22">
        <f t="shared" si="1"/>
        <v>0.9804</v>
      </c>
      <c r="E17" s="23">
        <f t="shared" si="2"/>
        <v>0.9337142857</v>
      </c>
      <c r="F17" s="23">
        <f t="shared" si="3"/>
        <v>0.8912727273</v>
      </c>
      <c r="G17" s="24">
        <f t="shared" si="4"/>
        <v>0.8676106195</v>
      </c>
      <c r="H17" s="25" t="s">
        <v>12</v>
      </c>
    </row>
    <row r="18" ht="12.75" customHeight="1">
      <c r="A18" s="19" t="s">
        <v>19</v>
      </c>
      <c r="B18" s="20"/>
      <c r="C18" s="21">
        <v>0.035</v>
      </c>
      <c r="D18" s="22">
        <f t="shared" si="1"/>
        <v>1.995</v>
      </c>
      <c r="E18" s="23">
        <f t="shared" si="2"/>
        <v>1.9</v>
      </c>
      <c r="F18" s="23">
        <f t="shared" si="3"/>
        <v>1.813636364</v>
      </c>
      <c r="G18" s="24">
        <f t="shared" si="4"/>
        <v>1.765486726</v>
      </c>
      <c r="H18" s="25" t="s">
        <v>12</v>
      </c>
    </row>
    <row r="19" ht="12.75" customHeight="1">
      <c r="A19" s="19" t="s">
        <v>20</v>
      </c>
      <c r="B19" s="20"/>
      <c r="C19" s="27">
        <v>0.0509</v>
      </c>
      <c r="D19" s="22">
        <f t="shared" si="1"/>
        <v>2.9013</v>
      </c>
      <c r="E19" s="23">
        <f t="shared" si="2"/>
        <v>2.763142857</v>
      </c>
      <c r="F19" s="23">
        <f t="shared" si="3"/>
        <v>2.637545455</v>
      </c>
      <c r="G19" s="24">
        <f t="shared" si="4"/>
        <v>2.567522124</v>
      </c>
      <c r="H19" s="25" t="s">
        <v>12</v>
      </c>
    </row>
    <row r="20" ht="12.75" customHeight="1">
      <c r="A20" s="19" t="s">
        <v>21</v>
      </c>
      <c r="B20" s="20"/>
      <c r="C20" s="26">
        <v>0.082</v>
      </c>
      <c r="D20" s="22">
        <f t="shared" si="1"/>
        <v>4.674</v>
      </c>
      <c r="E20" s="23">
        <f t="shared" si="2"/>
        <v>4.451428571</v>
      </c>
      <c r="F20" s="23">
        <f t="shared" si="3"/>
        <v>4.249090909</v>
      </c>
      <c r="G20" s="24">
        <f t="shared" si="4"/>
        <v>4.136283186</v>
      </c>
      <c r="H20" s="25" t="s">
        <v>12</v>
      </c>
    </row>
    <row r="21" ht="12.75" customHeight="1">
      <c r="A21" s="19" t="s">
        <v>22</v>
      </c>
      <c r="B21" s="20"/>
      <c r="C21" s="21">
        <v>0.0666</v>
      </c>
      <c r="D21" s="22">
        <f t="shared" si="1"/>
        <v>3.7962</v>
      </c>
      <c r="E21" s="23">
        <f t="shared" si="2"/>
        <v>3.615428571</v>
      </c>
      <c r="F21" s="23">
        <f t="shared" si="3"/>
        <v>3.451090909</v>
      </c>
      <c r="G21" s="24">
        <f t="shared" si="4"/>
        <v>3.359469027</v>
      </c>
      <c r="H21" s="25" t="s">
        <v>12</v>
      </c>
    </row>
    <row r="22" ht="12.75" customHeight="1">
      <c r="A22" s="19" t="s">
        <v>23</v>
      </c>
      <c r="B22" s="20"/>
      <c r="C22" s="21">
        <v>0.0873</v>
      </c>
      <c r="D22" s="22">
        <f t="shared" si="1"/>
        <v>4.9761</v>
      </c>
      <c r="E22" s="23">
        <f t="shared" si="2"/>
        <v>4.739142857</v>
      </c>
      <c r="F22" s="23">
        <f t="shared" si="3"/>
        <v>4.523727273</v>
      </c>
      <c r="G22" s="24">
        <f t="shared" si="4"/>
        <v>4.403628319</v>
      </c>
      <c r="H22" s="25" t="s">
        <v>12</v>
      </c>
    </row>
    <row r="23" ht="12.75" customHeight="1">
      <c r="A23" s="19" t="s">
        <v>24</v>
      </c>
      <c r="B23" s="20"/>
      <c r="C23" s="21">
        <v>0.0947</v>
      </c>
      <c r="D23" s="22">
        <f t="shared" si="1"/>
        <v>5.3979</v>
      </c>
      <c r="E23" s="23">
        <f t="shared" si="2"/>
        <v>5.140857143</v>
      </c>
      <c r="F23" s="23">
        <f t="shared" si="3"/>
        <v>4.907181818</v>
      </c>
      <c r="G23" s="24">
        <f t="shared" si="4"/>
        <v>4.776902655</v>
      </c>
      <c r="H23" s="25" t="s">
        <v>12</v>
      </c>
    </row>
    <row r="24" ht="12.75" customHeight="1">
      <c r="A24" s="19" t="s">
        <v>25</v>
      </c>
      <c r="B24" s="20"/>
      <c r="C24" s="21">
        <v>0.122</v>
      </c>
      <c r="D24" s="22">
        <f t="shared" si="1"/>
        <v>6.954</v>
      </c>
      <c r="E24" s="23">
        <f t="shared" si="2"/>
        <v>6.622857143</v>
      </c>
      <c r="F24" s="23">
        <f t="shared" si="3"/>
        <v>6.321818182</v>
      </c>
      <c r="G24" s="24">
        <f t="shared" si="4"/>
        <v>6.153982301</v>
      </c>
      <c r="H24" s="25" t="s">
        <v>12</v>
      </c>
    </row>
    <row r="25" ht="12.75" customHeight="1">
      <c r="A25" s="19" t="s">
        <v>26</v>
      </c>
      <c r="B25" s="20"/>
      <c r="C25" s="21">
        <v>0.2368</v>
      </c>
      <c r="D25" s="22">
        <f t="shared" si="1"/>
        <v>13.4976</v>
      </c>
      <c r="E25" s="23">
        <f t="shared" si="2"/>
        <v>12.85485714</v>
      </c>
      <c r="F25" s="23">
        <f t="shared" si="3"/>
        <v>12.27054545</v>
      </c>
      <c r="G25" s="24">
        <f t="shared" si="4"/>
        <v>11.94477876</v>
      </c>
      <c r="H25" s="25" t="s">
        <v>12</v>
      </c>
    </row>
    <row r="26" ht="12.75" customHeight="1">
      <c r="A26" s="19" t="s">
        <v>27</v>
      </c>
      <c r="B26" s="20"/>
      <c r="C26" s="21">
        <v>0.276</v>
      </c>
      <c r="D26" s="22">
        <f t="shared" si="1"/>
        <v>15.732</v>
      </c>
      <c r="E26" s="23">
        <f t="shared" si="2"/>
        <v>14.98285714</v>
      </c>
      <c r="F26" s="23">
        <f t="shared" si="3"/>
        <v>14.30181818</v>
      </c>
      <c r="G26" s="24">
        <f t="shared" si="4"/>
        <v>13.92212389</v>
      </c>
      <c r="H26" s="25" t="s">
        <v>12</v>
      </c>
    </row>
    <row r="27" ht="12.75" customHeight="1">
      <c r="A27" s="19" t="s">
        <v>28</v>
      </c>
      <c r="B27" s="20"/>
      <c r="C27" s="21">
        <v>0.0284</v>
      </c>
      <c r="D27" s="22">
        <f t="shared" si="1"/>
        <v>1.6188</v>
      </c>
      <c r="E27" s="23">
        <f t="shared" si="2"/>
        <v>1.541714286</v>
      </c>
      <c r="F27" s="23">
        <f t="shared" si="3"/>
        <v>1.471636364</v>
      </c>
      <c r="G27" s="24">
        <f t="shared" si="4"/>
        <v>1.432566372</v>
      </c>
      <c r="H27" s="25" t="s">
        <v>12</v>
      </c>
    </row>
    <row r="28" ht="12.75" customHeight="1">
      <c r="A28" s="19" t="s">
        <v>29</v>
      </c>
      <c r="B28" s="20"/>
      <c r="C28" s="21">
        <v>0.0236</v>
      </c>
      <c r="D28" s="22">
        <f t="shared" si="1"/>
        <v>1.3452</v>
      </c>
      <c r="E28" s="23">
        <f t="shared" si="2"/>
        <v>1.281142857</v>
      </c>
      <c r="F28" s="23">
        <f t="shared" si="3"/>
        <v>1.222909091</v>
      </c>
      <c r="G28" s="24">
        <f t="shared" si="4"/>
        <v>1.190442478</v>
      </c>
      <c r="H28" s="25" t="s">
        <v>12</v>
      </c>
    </row>
    <row r="29" ht="12.75" customHeight="1">
      <c r="A29" s="19" t="s">
        <v>30</v>
      </c>
      <c r="B29" s="20"/>
      <c r="C29" s="21">
        <v>0.0323</v>
      </c>
      <c r="D29" s="22">
        <f t="shared" si="1"/>
        <v>1.8411</v>
      </c>
      <c r="E29" s="23">
        <f t="shared" si="2"/>
        <v>1.753428571</v>
      </c>
      <c r="F29" s="23">
        <f t="shared" si="3"/>
        <v>1.673727273</v>
      </c>
      <c r="G29" s="24">
        <f t="shared" si="4"/>
        <v>1.629292035</v>
      </c>
      <c r="H29" s="25" t="s">
        <v>12</v>
      </c>
    </row>
    <row r="30" ht="12.75" customHeight="1">
      <c r="A30" s="19" t="s">
        <v>31</v>
      </c>
      <c r="B30" s="20"/>
      <c r="C30" s="21">
        <v>0.034</v>
      </c>
      <c r="D30" s="22">
        <f t="shared" si="1"/>
        <v>1.938</v>
      </c>
      <c r="E30" s="23">
        <f t="shared" si="2"/>
        <v>1.845714286</v>
      </c>
      <c r="F30" s="23">
        <f t="shared" si="3"/>
        <v>1.761818182</v>
      </c>
      <c r="G30" s="24">
        <f t="shared" si="4"/>
        <v>1.715044248</v>
      </c>
      <c r="H30" s="25" t="s">
        <v>12</v>
      </c>
    </row>
    <row r="31" ht="12.75" customHeight="1">
      <c r="A31" s="19" t="s">
        <v>32</v>
      </c>
      <c r="B31" s="20"/>
      <c r="C31" s="21">
        <v>0.04298</v>
      </c>
      <c r="D31" s="22">
        <f t="shared" si="1"/>
        <v>2.44986</v>
      </c>
      <c r="E31" s="23">
        <f t="shared" si="2"/>
        <v>2.3332</v>
      </c>
      <c r="F31" s="23">
        <f t="shared" si="3"/>
        <v>2.227145455</v>
      </c>
      <c r="G31" s="24">
        <f t="shared" si="4"/>
        <v>2.168017699</v>
      </c>
      <c r="H31" s="25" t="s">
        <v>12</v>
      </c>
    </row>
    <row r="32" ht="12.75" customHeight="1">
      <c r="A32" s="19" t="s">
        <v>33</v>
      </c>
      <c r="B32" s="20"/>
      <c r="C32" s="21">
        <v>0.04</v>
      </c>
      <c r="D32" s="22">
        <f t="shared" si="1"/>
        <v>2.28</v>
      </c>
      <c r="E32" s="23">
        <f t="shared" si="2"/>
        <v>2.171428571</v>
      </c>
      <c r="F32" s="23">
        <f t="shared" si="3"/>
        <v>2.072727273</v>
      </c>
      <c r="G32" s="24">
        <f t="shared" si="4"/>
        <v>2.017699115</v>
      </c>
      <c r="H32" s="25" t="s">
        <v>12</v>
      </c>
    </row>
    <row r="33" ht="12.75" customHeight="1">
      <c r="A33" s="19" t="s">
        <v>34</v>
      </c>
      <c r="B33" s="20"/>
      <c r="C33" s="21">
        <v>0.06</v>
      </c>
      <c r="D33" s="22">
        <f t="shared" si="1"/>
        <v>3.42</v>
      </c>
      <c r="E33" s="23">
        <f t="shared" si="2"/>
        <v>3.257142857</v>
      </c>
      <c r="F33" s="23">
        <f>C32/1.1</f>
        <v>0.03636363636</v>
      </c>
      <c r="G33" s="24">
        <f>C32/1.13</f>
        <v>0.03539823009</v>
      </c>
      <c r="H33" s="25" t="s">
        <v>12</v>
      </c>
    </row>
    <row r="34" ht="12.75" customHeight="1">
      <c r="A34" s="19" t="s">
        <v>35</v>
      </c>
      <c r="B34" s="20"/>
      <c r="C34" s="21">
        <v>0.06919</v>
      </c>
      <c r="D34" s="22">
        <f t="shared" si="1"/>
        <v>3.94383</v>
      </c>
      <c r="E34" s="23">
        <f t="shared" si="2"/>
        <v>3.756028571</v>
      </c>
      <c r="F34" s="23">
        <f t="shared" ref="F34:F148" si="5">D34/1.1</f>
        <v>3.5853</v>
      </c>
      <c r="G34" s="24">
        <f t="shared" ref="G34:G148" si="6">D34/1.13</f>
        <v>3.490115044</v>
      </c>
      <c r="H34" s="25" t="s">
        <v>12</v>
      </c>
    </row>
    <row r="35" ht="12.75" customHeight="1">
      <c r="A35" s="19" t="s">
        <v>36</v>
      </c>
      <c r="B35" s="20"/>
      <c r="C35" s="26">
        <v>0.222464</v>
      </c>
      <c r="D35" s="22">
        <f t="shared" si="1"/>
        <v>12.680448</v>
      </c>
      <c r="E35" s="23">
        <f t="shared" si="2"/>
        <v>12.07661714</v>
      </c>
      <c r="F35" s="23">
        <f t="shared" si="5"/>
        <v>11.52768</v>
      </c>
      <c r="G35" s="24">
        <f t="shared" si="6"/>
        <v>11.2216354</v>
      </c>
      <c r="H35" s="25" t="s">
        <v>12</v>
      </c>
    </row>
    <row r="36" ht="12.75" customHeight="1">
      <c r="A36" s="19" t="s">
        <v>37</v>
      </c>
      <c r="B36" s="20"/>
      <c r="C36" s="21">
        <v>0.0921</v>
      </c>
      <c r="D36" s="22">
        <f t="shared" si="1"/>
        <v>5.2497</v>
      </c>
      <c r="E36" s="23">
        <f t="shared" si="2"/>
        <v>4.999714286</v>
      </c>
      <c r="F36" s="23">
        <f t="shared" si="5"/>
        <v>4.772454545</v>
      </c>
      <c r="G36" s="24">
        <f t="shared" si="6"/>
        <v>4.645752212</v>
      </c>
      <c r="H36" s="25" t="s">
        <v>12</v>
      </c>
    </row>
    <row r="37" ht="12.75" customHeight="1">
      <c r="A37" s="19" t="s">
        <v>38</v>
      </c>
      <c r="B37" s="20"/>
      <c r="C37" s="21">
        <v>0.106</v>
      </c>
      <c r="D37" s="22">
        <f t="shared" si="1"/>
        <v>6.042</v>
      </c>
      <c r="E37" s="23">
        <f t="shared" si="2"/>
        <v>5.754285714</v>
      </c>
      <c r="F37" s="23">
        <f t="shared" si="5"/>
        <v>5.492727273</v>
      </c>
      <c r="G37" s="24">
        <f t="shared" si="6"/>
        <v>5.346902655</v>
      </c>
      <c r="H37" s="25" t="s">
        <v>12</v>
      </c>
    </row>
    <row r="38" ht="12.75" customHeight="1">
      <c r="A38" s="19" t="s">
        <v>39</v>
      </c>
      <c r="B38" s="20"/>
      <c r="C38" s="21">
        <v>0.21</v>
      </c>
      <c r="D38" s="22">
        <f t="shared" si="1"/>
        <v>11.97</v>
      </c>
      <c r="E38" s="23">
        <f t="shared" si="2"/>
        <v>11.4</v>
      </c>
      <c r="F38" s="23">
        <f t="shared" si="5"/>
        <v>10.88181818</v>
      </c>
      <c r="G38" s="24">
        <f t="shared" si="6"/>
        <v>10.59292035</v>
      </c>
      <c r="H38" s="25" t="s">
        <v>12</v>
      </c>
    </row>
    <row r="39" ht="12.75" customHeight="1">
      <c r="A39" s="19" t="s">
        <v>40</v>
      </c>
      <c r="B39" s="20"/>
      <c r="C39" s="21">
        <v>0.315</v>
      </c>
      <c r="D39" s="22">
        <f t="shared" si="1"/>
        <v>17.955</v>
      </c>
      <c r="E39" s="23">
        <f t="shared" si="2"/>
        <v>17.1</v>
      </c>
      <c r="F39" s="23">
        <f t="shared" si="5"/>
        <v>16.32272727</v>
      </c>
      <c r="G39" s="24">
        <f t="shared" si="6"/>
        <v>15.88938053</v>
      </c>
      <c r="H39" s="25" t="s">
        <v>12</v>
      </c>
    </row>
    <row r="40" ht="12.75" customHeight="1">
      <c r="A40" s="19" t="s">
        <v>41</v>
      </c>
      <c r="B40" s="20"/>
      <c r="C40" s="21">
        <v>0.0368</v>
      </c>
      <c r="D40" s="22">
        <f t="shared" si="1"/>
        <v>2.0976</v>
      </c>
      <c r="E40" s="23">
        <f t="shared" si="2"/>
        <v>1.997714286</v>
      </c>
      <c r="F40" s="23">
        <f t="shared" si="5"/>
        <v>1.906909091</v>
      </c>
      <c r="G40" s="24">
        <f t="shared" si="6"/>
        <v>1.856283186</v>
      </c>
      <c r="H40" s="25" t="s">
        <v>12</v>
      </c>
    </row>
    <row r="41" ht="12.75" customHeight="1">
      <c r="A41" s="19" t="s">
        <v>42</v>
      </c>
      <c r="B41" s="20"/>
      <c r="C41" s="21">
        <v>0.0509</v>
      </c>
      <c r="D41" s="22">
        <f t="shared" si="1"/>
        <v>2.9013</v>
      </c>
      <c r="E41" s="23">
        <f t="shared" si="2"/>
        <v>2.763142857</v>
      </c>
      <c r="F41" s="23">
        <f t="shared" si="5"/>
        <v>2.637545455</v>
      </c>
      <c r="G41" s="24">
        <f t="shared" si="6"/>
        <v>2.567522124</v>
      </c>
      <c r="H41" s="25" t="s">
        <v>12</v>
      </c>
    </row>
    <row r="42" ht="12.75" customHeight="1">
      <c r="A42" s="19" t="s">
        <v>43</v>
      </c>
      <c r="B42" s="20"/>
      <c r="C42" s="21">
        <v>0.228</v>
      </c>
      <c r="D42" s="22">
        <f t="shared" si="1"/>
        <v>12.996</v>
      </c>
      <c r="E42" s="23">
        <f t="shared" si="2"/>
        <v>12.37714286</v>
      </c>
      <c r="F42" s="23">
        <f t="shared" si="5"/>
        <v>11.81454545</v>
      </c>
      <c r="G42" s="24">
        <f t="shared" si="6"/>
        <v>11.50088496</v>
      </c>
      <c r="H42" s="25" t="s">
        <v>12</v>
      </c>
    </row>
    <row r="43" ht="12.75" customHeight="1">
      <c r="A43" s="19" t="s">
        <v>44</v>
      </c>
      <c r="B43" s="20"/>
      <c r="C43" s="21">
        <v>0.28</v>
      </c>
      <c r="D43" s="22">
        <f t="shared" si="1"/>
        <v>15.96</v>
      </c>
      <c r="E43" s="23">
        <f t="shared" si="2"/>
        <v>15.2</v>
      </c>
      <c r="F43" s="23">
        <f t="shared" si="5"/>
        <v>14.50909091</v>
      </c>
      <c r="G43" s="24">
        <f t="shared" si="6"/>
        <v>14.12389381</v>
      </c>
      <c r="H43" s="25" t="s">
        <v>12</v>
      </c>
    </row>
    <row r="44" ht="12.75" customHeight="1">
      <c r="A44" s="19" t="s">
        <v>45</v>
      </c>
      <c r="B44" s="20"/>
      <c r="C44" s="21">
        <v>0.045</v>
      </c>
      <c r="D44" s="22">
        <f t="shared" si="1"/>
        <v>2.565</v>
      </c>
      <c r="E44" s="23">
        <f t="shared" si="2"/>
        <v>2.442857143</v>
      </c>
      <c r="F44" s="23">
        <f t="shared" si="5"/>
        <v>2.331818182</v>
      </c>
      <c r="G44" s="24">
        <f t="shared" si="6"/>
        <v>2.269911504</v>
      </c>
      <c r="H44" s="25" t="s">
        <v>12</v>
      </c>
    </row>
    <row r="45" ht="12.75" customHeight="1">
      <c r="A45" s="19" t="s">
        <v>46</v>
      </c>
      <c r="B45" s="29"/>
      <c r="C45" s="27">
        <v>0.0543</v>
      </c>
      <c r="D45" s="22">
        <f t="shared" si="1"/>
        <v>3.0951</v>
      </c>
      <c r="E45" s="23">
        <f t="shared" si="2"/>
        <v>2.947714286</v>
      </c>
      <c r="F45" s="23">
        <f t="shared" si="5"/>
        <v>2.813727273</v>
      </c>
      <c r="G45" s="24">
        <f t="shared" si="6"/>
        <v>2.739026549</v>
      </c>
      <c r="H45" s="25" t="s">
        <v>12</v>
      </c>
    </row>
    <row r="46" ht="12.75" customHeight="1">
      <c r="A46" s="19" t="s">
        <v>47</v>
      </c>
      <c r="B46" s="29"/>
      <c r="C46" s="27">
        <v>0.0632</v>
      </c>
      <c r="D46" s="22">
        <f t="shared" si="1"/>
        <v>3.6024</v>
      </c>
      <c r="E46" s="23">
        <f t="shared" si="2"/>
        <v>3.430857143</v>
      </c>
      <c r="F46" s="23">
        <f t="shared" si="5"/>
        <v>3.274909091</v>
      </c>
      <c r="G46" s="24">
        <f t="shared" si="6"/>
        <v>3.187964602</v>
      </c>
      <c r="H46" s="25" t="s">
        <v>12</v>
      </c>
    </row>
    <row r="47" ht="12.75" customHeight="1">
      <c r="A47" s="19" t="s">
        <v>48</v>
      </c>
      <c r="B47" s="29"/>
      <c r="C47" s="27">
        <v>0.064</v>
      </c>
      <c r="D47" s="22">
        <f t="shared" si="1"/>
        <v>3.648</v>
      </c>
      <c r="E47" s="23">
        <f t="shared" si="2"/>
        <v>3.474285714</v>
      </c>
      <c r="F47" s="23">
        <f t="shared" si="5"/>
        <v>3.316363636</v>
      </c>
      <c r="G47" s="24">
        <f t="shared" si="6"/>
        <v>3.228318584</v>
      </c>
      <c r="H47" s="25" t="s">
        <v>12</v>
      </c>
    </row>
    <row r="48" ht="12.75" customHeight="1">
      <c r="A48" s="19" t="s">
        <v>49</v>
      </c>
      <c r="B48" s="20"/>
      <c r="C48" s="21">
        <v>0.0789</v>
      </c>
      <c r="D48" s="22">
        <f t="shared" si="1"/>
        <v>4.4973</v>
      </c>
      <c r="E48" s="23">
        <f t="shared" si="2"/>
        <v>4.283142857</v>
      </c>
      <c r="F48" s="23">
        <f t="shared" si="5"/>
        <v>4.088454545</v>
      </c>
      <c r="G48" s="24">
        <f t="shared" si="6"/>
        <v>3.979911504</v>
      </c>
      <c r="H48" s="25" t="s">
        <v>12</v>
      </c>
    </row>
    <row r="49" ht="12.75" customHeight="1">
      <c r="A49" s="19" t="s">
        <v>50</v>
      </c>
      <c r="B49" s="20"/>
      <c r="C49" s="21">
        <v>0.105</v>
      </c>
      <c r="D49" s="22">
        <f t="shared" si="1"/>
        <v>5.985</v>
      </c>
      <c r="E49" s="23">
        <f t="shared" si="2"/>
        <v>5.7</v>
      </c>
      <c r="F49" s="23">
        <f t="shared" si="5"/>
        <v>5.440909091</v>
      </c>
      <c r="G49" s="24">
        <f t="shared" si="6"/>
        <v>5.296460177</v>
      </c>
      <c r="H49" s="25" t="s">
        <v>12</v>
      </c>
    </row>
    <row r="50" ht="12.75" customHeight="1">
      <c r="A50" s="19" t="s">
        <v>51</v>
      </c>
      <c r="B50" s="20"/>
      <c r="C50" s="21">
        <v>0.1167</v>
      </c>
      <c r="D50" s="22">
        <f t="shared" si="1"/>
        <v>6.6519</v>
      </c>
      <c r="E50" s="23">
        <f t="shared" si="2"/>
        <v>6.335142857</v>
      </c>
      <c r="F50" s="23">
        <f t="shared" si="5"/>
        <v>6.047181818</v>
      </c>
      <c r="G50" s="24">
        <f t="shared" si="6"/>
        <v>5.886637168</v>
      </c>
      <c r="H50" s="25" t="s">
        <v>12</v>
      </c>
    </row>
    <row r="51" ht="12.75" customHeight="1">
      <c r="A51" s="19" t="s">
        <v>52</v>
      </c>
      <c r="B51" s="20"/>
      <c r="C51" s="21">
        <v>0.122</v>
      </c>
      <c r="D51" s="22">
        <f t="shared" si="1"/>
        <v>6.954</v>
      </c>
      <c r="E51" s="23">
        <f t="shared" si="2"/>
        <v>6.622857143</v>
      </c>
      <c r="F51" s="23">
        <f t="shared" si="5"/>
        <v>6.321818182</v>
      </c>
      <c r="G51" s="24">
        <f t="shared" si="6"/>
        <v>6.153982301</v>
      </c>
      <c r="H51" s="25" t="s">
        <v>12</v>
      </c>
    </row>
    <row r="52" ht="12.75" customHeight="1">
      <c r="A52" s="19" t="s">
        <v>53</v>
      </c>
      <c r="B52" s="20"/>
      <c r="C52" s="21">
        <v>0.146</v>
      </c>
      <c r="D52" s="22">
        <f t="shared" si="1"/>
        <v>8.322</v>
      </c>
      <c r="E52" s="23">
        <f t="shared" si="2"/>
        <v>7.925714286</v>
      </c>
      <c r="F52" s="23">
        <f t="shared" si="5"/>
        <v>7.565454545</v>
      </c>
      <c r="G52" s="24">
        <f t="shared" si="6"/>
        <v>7.36460177</v>
      </c>
      <c r="H52" s="25" t="s">
        <v>12</v>
      </c>
    </row>
    <row r="53" ht="12.75" customHeight="1">
      <c r="A53" s="19" t="s">
        <v>54</v>
      </c>
      <c r="B53" s="20"/>
      <c r="C53" s="21">
        <v>0.169</v>
      </c>
      <c r="D53" s="22">
        <f t="shared" si="1"/>
        <v>9.633</v>
      </c>
      <c r="E53" s="23">
        <f t="shared" si="2"/>
        <v>9.174285714</v>
      </c>
      <c r="F53" s="23">
        <f t="shared" si="5"/>
        <v>8.757272727</v>
      </c>
      <c r="G53" s="24">
        <f t="shared" si="6"/>
        <v>8.524778761</v>
      </c>
      <c r="H53" s="25" t="s">
        <v>12</v>
      </c>
    </row>
    <row r="54" ht="12.75" customHeight="1">
      <c r="A54" s="19" t="s">
        <v>55</v>
      </c>
      <c r="B54" s="20"/>
      <c r="C54" s="21">
        <v>0.6315</v>
      </c>
      <c r="D54" s="22">
        <f t="shared" si="1"/>
        <v>35.9955</v>
      </c>
      <c r="E54" s="23">
        <f t="shared" si="2"/>
        <v>34.28142857</v>
      </c>
      <c r="F54" s="23">
        <f t="shared" si="5"/>
        <v>32.72318182</v>
      </c>
      <c r="G54" s="24">
        <f t="shared" si="6"/>
        <v>31.85442478</v>
      </c>
      <c r="H54" s="25" t="s">
        <v>12</v>
      </c>
    </row>
    <row r="55" ht="12.75" customHeight="1">
      <c r="A55" s="19" t="s">
        <v>56</v>
      </c>
      <c r="B55" s="20"/>
      <c r="C55" s="21">
        <v>0.079</v>
      </c>
      <c r="D55" s="22">
        <f t="shared" si="1"/>
        <v>4.503</v>
      </c>
      <c r="E55" s="23">
        <f t="shared" si="2"/>
        <v>4.288571429</v>
      </c>
      <c r="F55" s="23">
        <f t="shared" si="5"/>
        <v>4.093636364</v>
      </c>
      <c r="G55" s="24">
        <f t="shared" si="6"/>
        <v>3.984955752</v>
      </c>
      <c r="H55" s="25" t="s">
        <v>12</v>
      </c>
    </row>
    <row r="56" ht="12.75" customHeight="1">
      <c r="A56" s="19" t="s">
        <v>57</v>
      </c>
      <c r="B56" s="20"/>
      <c r="C56" s="21">
        <v>0.0842</v>
      </c>
      <c r="D56" s="22">
        <f t="shared" si="1"/>
        <v>4.7994</v>
      </c>
      <c r="E56" s="23">
        <f t="shared" si="2"/>
        <v>4.570857143</v>
      </c>
      <c r="F56" s="23">
        <f t="shared" si="5"/>
        <v>4.363090909</v>
      </c>
      <c r="G56" s="24">
        <f t="shared" si="6"/>
        <v>4.247256637</v>
      </c>
      <c r="H56" s="25" t="s">
        <v>12</v>
      </c>
    </row>
    <row r="57" ht="12.75" customHeight="1">
      <c r="A57" s="19" t="s">
        <v>58</v>
      </c>
      <c r="B57" s="20"/>
      <c r="C57" s="21">
        <v>0.161</v>
      </c>
      <c r="D57" s="22">
        <f t="shared" si="1"/>
        <v>9.177</v>
      </c>
      <c r="E57" s="23">
        <f t="shared" si="2"/>
        <v>8.74</v>
      </c>
      <c r="F57" s="23">
        <f t="shared" si="5"/>
        <v>8.342727273</v>
      </c>
      <c r="G57" s="24">
        <f t="shared" si="6"/>
        <v>8.121238938</v>
      </c>
      <c r="H57" s="25" t="s">
        <v>12</v>
      </c>
    </row>
    <row r="58" ht="12.75" customHeight="1">
      <c r="A58" s="19" t="s">
        <v>59</v>
      </c>
      <c r="B58" s="20"/>
      <c r="C58" s="21">
        <v>0.2213</v>
      </c>
      <c r="D58" s="22">
        <f t="shared" si="1"/>
        <v>12.6141</v>
      </c>
      <c r="E58" s="23">
        <f t="shared" si="2"/>
        <v>12.01342857</v>
      </c>
      <c r="F58" s="23">
        <f t="shared" si="5"/>
        <v>11.46736364</v>
      </c>
      <c r="G58" s="24">
        <f t="shared" si="6"/>
        <v>11.16292035</v>
      </c>
      <c r="H58" s="25" t="s">
        <v>12</v>
      </c>
    </row>
    <row r="59" ht="12.75" customHeight="1">
      <c r="A59" s="19" t="s">
        <v>60</v>
      </c>
      <c r="B59" s="20"/>
      <c r="C59" s="21">
        <v>0.3159</v>
      </c>
      <c r="D59" s="22">
        <f t="shared" si="1"/>
        <v>18.0063</v>
      </c>
      <c r="E59" s="23">
        <f t="shared" si="2"/>
        <v>17.14885714</v>
      </c>
      <c r="F59" s="23">
        <f t="shared" si="5"/>
        <v>16.36936364</v>
      </c>
      <c r="G59" s="24">
        <f t="shared" si="6"/>
        <v>15.93477876</v>
      </c>
      <c r="H59" s="25" t="s">
        <v>12</v>
      </c>
    </row>
    <row r="60" ht="12.75" customHeight="1">
      <c r="A60" s="19" t="s">
        <v>61</v>
      </c>
      <c r="B60" s="20"/>
      <c r="C60" s="21">
        <v>0.394</v>
      </c>
      <c r="D60" s="22">
        <f t="shared" si="1"/>
        <v>22.458</v>
      </c>
      <c r="E60" s="23">
        <f t="shared" si="2"/>
        <v>21.38857143</v>
      </c>
      <c r="F60" s="23">
        <f t="shared" si="5"/>
        <v>20.41636364</v>
      </c>
      <c r="G60" s="24">
        <f t="shared" si="6"/>
        <v>19.87433628</v>
      </c>
      <c r="H60" s="25" t="s">
        <v>12</v>
      </c>
    </row>
    <row r="61" ht="12.75" customHeight="1">
      <c r="A61" s="19" t="s">
        <v>62</v>
      </c>
      <c r="B61" s="20"/>
      <c r="C61" s="26">
        <v>0.6336</v>
      </c>
      <c r="D61" s="22">
        <f t="shared" si="1"/>
        <v>36.1152</v>
      </c>
      <c r="E61" s="23">
        <f t="shared" si="2"/>
        <v>34.39542857</v>
      </c>
      <c r="F61" s="23">
        <f t="shared" si="5"/>
        <v>32.832</v>
      </c>
      <c r="G61" s="24">
        <f t="shared" si="6"/>
        <v>31.96035398</v>
      </c>
      <c r="H61" s="25" t="s">
        <v>12</v>
      </c>
    </row>
    <row r="62" ht="12.75" customHeight="1">
      <c r="A62" s="19" t="s">
        <v>63</v>
      </c>
      <c r="B62" s="20"/>
      <c r="C62" s="26">
        <v>0.1408</v>
      </c>
      <c r="D62" s="22">
        <f t="shared" si="1"/>
        <v>8.0256</v>
      </c>
      <c r="E62" s="23">
        <f t="shared" si="2"/>
        <v>7.643428571</v>
      </c>
      <c r="F62" s="23">
        <f t="shared" si="5"/>
        <v>7.296</v>
      </c>
      <c r="G62" s="24">
        <f t="shared" si="6"/>
        <v>7.102300885</v>
      </c>
      <c r="H62" s="25" t="s">
        <v>12</v>
      </c>
    </row>
    <row r="63" ht="12.75" customHeight="1">
      <c r="A63" s="19" t="s">
        <v>64</v>
      </c>
      <c r="B63" s="20"/>
      <c r="C63" s="26">
        <v>0.13</v>
      </c>
      <c r="D63" s="22">
        <f t="shared" si="1"/>
        <v>7.41</v>
      </c>
      <c r="E63" s="23">
        <f t="shared" si="2"/>
        <v>7.057142857</v>
      </c>
      <c r="F63" s="23">
        <f t="shared" si="5"/>
        <v>6.736363636</v>
      </c>
      <c r="G63" s="24">
        <f t="shared" si="6"/>
        <v>6.557522124</v>
      </c>
      <c r="H63" s="25" t="s">
        <v>12</v>
      </c>
    </row>
    <row r="64" ht="12.75" customHeight="1">
      <c r="A64" s="19" t="s">
        <v>65</v>
      </c>
      <c r="B64" s="20"/>
      <c r="C64" s="21">
        <v>0.0631</v>
      </c>
      <c r="D64" s="22">
        <f t="shared" si="1"/>
        <v>3.5967</v>
      </c>
      <c r="E64" s="23">
        <f t="shared" si="2"/>
        <v>3.425428571</v>
      </c>
      <c r="F64" s="23">
        <f t="shared" si="5"/>
        <v>3.269727273</v>
      </c>
      <c r="G64" s="24">
        <f t="shared" si="6"/>
        <v>3.182920354</v>
      </c>
      <c r="H64" s="25" t="s">
        <v>12</v>
      </c>
    </row>
    <row r="65" ht="12.75" customHeight="1">
      <c r="A65" s="19" t="s">
        <v>66</v>
      </c>
      <c r="B65" s="20"/>
      <c r="C65" s="21">
        <v>0.057</v>
      </c>
      <c r="D65" s="22">
        <f t="shared" si="1"/>
        <v>3.249</v>
      </c>
      <c r="E65" s="23">
        <f t="shared" si="2"/>
        <v>3.094285714</v>
      </c>
      <c r="F65" s="23">
        <f t="shared" si="5"/>
        <v>2.953636364</v>
      </c>
      <c r="G65" s="24">
        <f t="shared" si="6"/>
        <v>2.875221239</v>
      </c>
      <c r="H65" s="25" t="s">
        <v>12</v>
      </c>
    </row>
    <row r="66" ht="12.75" customHeight="1">
      <c r="A66" s="19" t="s">
        <v>67</v>
      </c>
      <c r="B66" s="20"/>
      <c r="C66" s="21">
        <v>0.0702</v>
      </c>
      <c r="D66" s="22">
        <f t="shared" si="1"/>
        <v>4.0014</v>
      </c>
      <c r="E66" s="23">
        <f t="shared" si="2"/>
        <v>3.810857143</v>
      </c>
      <c r="F66" s="23">
        <f t="shared" si="5"/>
        <v>3.637636364</v>
      </c>
      <c r="G66" s="24">
        <f t="shared" si="6"/>
        <v>3.541061947</v>
      </c>
      <c r="H66" s="25" t="s">
        <v>12</v>
      </c>
    </row>
    <row r="67" ht="12.75" customHeight="1">
      <c r="A67" s="19" t="s">
        <v>68</v>
      </c>
      <c r="B67" s="20"/>
      <c r="C67" s="21">
        <v>0.1056</v>
      </c>
      <c r="D67" s="22">
        <f t="shared" si="1"/>
        <v>6.0192</v>
      </c>
      <c r="E67" s="23">
        <f t="shared" si="2"/>
        <v>5.732571429</v>
      </c>
      <c r="F67" s="23">
        <f t="shared" si="5"/>
        <v>5.472</v>
      </c>
      <c r="G67" s="24">
        <f t="shared" si="6"/>
        <v>5.326725664</v>
      </c>
      <c r="H67" s="25" t="s">
        <v>12</v>
      </c>
    </row>
    <row r="68" ht="12.75" customHeight="1">
      <c r="A68" s="19" t="s">
        <v>69</v>
      </c>
      <c r="B68" s="20"/>
      <c r="C68" s="21">
        <v>0.0765</v>
      </c>
      <c r="D68" s="22">
        <f t="shared" si="1"/>
        <v>4.3605</v>
      </c>
      <c r="E68" s="23">
        <f t="shared" si="2"/>
        <v>4.152857143</v>
      </c>
      <c r="F68" s="23">
        <f t="shared" si="5"/>
        <v>3.964090909</v>
      </c>
      <c r="G68" s="24">
        <f t="shared" si="6"/>
        <v>3.858849558</v>
      </c>
      <c r="H68" s="25" t="s">
        <v>12</v>
      </c>
    </row>
    <row r="69" ht="12.75" customHeight="1">
      <c r="A69" s="19" t="s">
        <v>70</v>
      </c>
      <c r="B69" s="20"/>
      <c r="C69" s="21">
        <v>0.0744</v>
      </c>
      <c r="D69" s="22">
        <f t="shared" si="1"/>
        <v>4.2408</v>
      </c>
      <c r="E69" s="23">
        <f t="shared" si="2"/>
        <v>4.038857143</v>
      </c>
      <c r="F69" s="23">
        <f t="shared" si="5"/>
        <v>3.855272727</v>
      </c>
      <c r="G69" s="24">
        <f t="shared" si="6"/>
        <v>3.752920354</v>
      </c>
      <c r="H69" s="25" t="s">
        <v>12</v>
      </c>
    </row>
    <row r="70" ht="12.75" customHeight="1">
      <c r="A70" s="19" t="s">
        <v>71</v>
      </c>
      <c r="B70" s="20"/>
      <c r="C70" s="21">
        <v>0.0912</v>
      </c>
      <c r="D70" s="22">
        <f t="shared" si="1"/>
        <v>5.1984</v>
      </c>
      <c r="E70" s="23">
        <f t="shared" si="2"/>
        <v>4.950857143</v>
      </c>
      <c r="F70" s="23">
        <f t="shared" si="5"/>
        <v>4.725818182</v>
      </c>
      <c r="G70" s="24">
        <f t="shared" si="6"/>
        <v>4.600353982</v>
      </c>
      <c r="H70" s="25" t="s">
        <v>12</v>
      </c>
    </row>
    <row r="71" ht="12.75" customHeight="1">
      <c r="A71" s="19" t="s">
        <v>72</v>
      </c>
      <c r="B71" s="20"/>
      <c r="C71" s="27">
        <v>0.0958</v>
      </c>
      <c r="D71" s="22">
        <f t="shared" si="1"/>
        <v>5.4606</v>
      </c>
      <c r="E71" s="23">
        <f t="shared" si="2"/>
        <v>5.200571429</v>
      </c>
      <c r="F71" s="23">
        <f t="shared" si="5"/>
        <v>4.964181818</v>
      </c>
      <c r="G71" s="24">
        <f t="shared" si="6"/>
        <v>4.832389381</v>
      </c>
      <c r="H71" s="25" t="s">
        <v>12</v>
      </c>
    </row>
    <row r="72" ht="12.75" customHeight="1">
      <c r="A72" s="19" t="s">
        <v>73</v>
      </c>
      <c r="B72" s="20"/>
      <c r="C72" s="21">
        <v>0.121</v>
      </c>
      <c r="D72" s="22">
        <f t="shared" si="1"/>
        <v>6.897</v>
      </c>
      <c r="E72" s="23">
        <f t="shared" si="2"/>
        <v>6.568571429</v>
      </c>
      <c r="F72" s="23">
        <f t="shared" si="5"/>
        <v>6.27</v>
      </c>
      <c r="G72" s="24">
        <f t="shared" si="6"/>
        <v>6.103539823</v>
      </c>
      <c r="H72" s="25" t="s">
        <v>12</v>
      </c>
    </row>
    <row r="73" ht="12.75" customHeight="1">
      <c r="A73" s="19" t="s">
        <v>74</v>
      </c>
      <c r="B73" s="20"/>
      <c r="C73" s="21">
        <v>0.1514</v>
      </c>
      <c r="D73" s="22">
        <f t="shared" si="1"/>
        <v>8.6298</v>
      </c>
      <c r="E73" s="23">
        <f t="shared" si="2"/>
        <v>8.218857143</v>
      </c>
      <c r="F73" s="23">
        <f t="shared" si="5"/>
        <v>7.845272727</v>
      </c>
      <c r="G73" s="24">
        <f t="shared" si="6"/>
        <v>7.63699115</v>
      </c>
      <c r="H73" s="25" t="s">
        <v>12</v>
      </c>
    </row>
    <row r="74" ht="12.75" customHeight="1">
      <c r="A74" s="19" t="s">
        <v>75</v>
      </c>
      <c r="B74" s="20"/>
      <c r="C74" s="21">
        <v>0.1579</v>
      </c>
      <c r="D74" s="22">
        <f t="shared" si="1"/>
        <v>9.0003</v>
      </c>
      <c r="E74" s="23">
        <f t="shared" si="2"/>
        <v>8.571714286</v>
      </c>
      <c r="F74" s="23">
        <f t="shared" si="5"/>
        <v>8.182090909</v>
      </c>
      <c r="G74" s="24">
        <f t="shared" si="6"/>
        <v>7.964867257</v>
      </c>
      <c r="H74" s="25" t="s">
        <v>12</v>
      </c>
    </row>
    <row r="75" ht="12.75" customHeight="1">
      <c r="A75" s="19" t="s">
        <v>76</v>
      </c>
      <c r="B75" s="20"/>
      <c r="C75" s="21">
        <v>0.1842</v>
      </c>
      <c r="D75" s="22">
        <f t="shared" si="1"/>
        <v>10.4994</v>
      </c>
      <c r="E75" s="23">
        <f t="shared" si="2"/>
        <v>9.999428571</v>
      </c>
      <c r="F75" s="23">
        <f t="shared" si="5"/>
        <v>9.544909091</v>
      </c>
      <c r="G75" s="24">
        <f t="shared" si="6"/>
        <v>9.291504425</v>
      </c>
      <c r="H75" s="25" t="s">
        <v>12</v>
      </c>
    </row>
    <row r="76" ht="12.75" customHeight="1">
      <c r="A76" s="19" t="s">
        <v>77</v>
      </c>
      <c r="B76" s="20"/>
      <c r="C76" s="21">
        <v>0.2193</v>
      </c>
      <c r="D76" s="22">
        <f t="shared" si="1"/>
        <v>12.5001</v>
      </c>
      <c r="E76" s="23">
        <f t="shared" si="2"/>
        <v>11.90485714</v>
      </c>
      <c r="F76" s="23">
        <f t="shared" si="5"/>
        <v>11.36372727</v>
      </c>
      <c r="G76" s="24">
        <f t="shared" si="6"/>
        <v>11.0620354</v>
      </c>
      <c r="H76" s="25" t="s">
        <v>12</v>
      </c>
    </row>
    <row r="77" ht="12.75" customHeight="1">
      <c r="A77" s="19" t="s">
        <v>78</v>
      </c>
      <c r="B77" s="20"/>
      <c r="C77" s="21">
        <v>0.3094</v>
      </c>
      <c r="D77" s="22">
        <f t="shared" si="1"/>
        <v>17.6358</v>
      </c>
      <c r="E77" s="23">
        <f t="shared" si="2"/>
        <v>16.796</v>
      </c>
      <c r="F77" s="23">
        <f t="shared" si="5"/>
        <v>16.03254545</v>
      </c>
      <c r="G77" s="24">
        <f t="shared" si="6"/>
        <v>15.60690265</v>
      </c>
      <c r="H77" s="25" t="s">
        <v>12</v>
      </c>
    </row>
    <row r="78" ht="12.75" customHeight="1">
      <c r="A78" s="19" t="s">
        <v>79</v>
      </c>
      <c r="B78" s="20"/>
      <c r="C78" s="21">
        <v>0.37</v>
      </c>
      <c r="D78" s="22">
        <f t="shared" si="1"/>
        <v>21.09</v>
      </c>
      <c r="E78" s="23">
        <f t="shared" si="2"/>
        <v>20.08571429</v>
      </c>
      <c r="F78" s="23">
        <f t="shared" si="5"/>
        <v>19.17272727</v>
      </c>
      <c r="G78" s="24">
        <f t="shared" si="6"/>
        <v>18.66371681</v>
      </c>
      <c r="H78" s="25" t="s">
        <v>12</v>
      </c>
    </row>
    <row r="79" ht="12.75" customHeight="1">
      <c r="A79" s="19" t="s">
        <v>80</v>
      </c>
      <c r="B79" s="20"/>
      <c r="C79" s="21">
        <v>0.4612</v>
      </c>
      <c r="D79" s="22">
        <f t="shared" si="1"/>
        <v>26.2884</v>
      </c>
      <c r="E79" s="23">
        <f t="shared" si="2"/>
        <v>25.03657143</v>
      </c>
      <c r="F79" s="23">
        <f t="shared" si="5"/>
        <v>23.89854545</v>
      </c>
      <c r="G79" s="24">
        <f t="shared" si="6"/>
        <v>23.2640708</v>
      </c>
      <c r="H79" s="25" t="s">
        <v>12</v>
      </c>
    </row>
    <row r="80" ht="12.75" customHeight="1">
      <c r="A80" s="19" t="s">
        <v>81</v>
      </c>
      <c r="B80" s="20"/>
      <c r="C80" s="30">
        <v>0.9856</v>
      </c>
      <c r="D80" s="22">
        <f t="shared" si="1"/>
        <v>56.1792</v>
      </c>
      <c r="E80" s="23">
        <f t="shared" si="2"/>
        <v>53.504</v>
      </c>
      <c r="F80" s="23">
        <f t="shared" si="5"/>
        <v>51.072</v>
      </c>
      <c r="G80" s="24">
        <f t="shared" si="6"/>
        <v>49.71610619</v>
      </c>
      <c r="H80" s="25" t="s">
        <v>12</v>
      </c>
    </row>
    <row r="81" ht="12.75" customHeight="1">
      <c r="A81" s="19" t="s">
        <v>82</v>
      </c>
      <c r="B81" s="20"/>
      <c r="C81" s="30">
        <v>0.8448</v>
      </c>
      <c r="D81" s="22">
        <f t="shared" si="1"/>
        <v>48.1536</v>
      </c>
      <c r="E81" s="23">
        <f t="shared" si="2"/>
        <v>45.86057143</v>
      </c>
      <c r="F81" s="23">
        <f t="shared" si="5"/>
        <v>43.776</v>
      </c>
      <c r="G81" s="24">
        <f t="shared" si="6"/>
        <v>42.61380531</v>
      </c>
      <c r="H81" s="25" t="s">
        <v>12</v>
      </c>
    </row>
    <row r="82" ht="12.75" customHeight="1">
      <c r="A82" s="19" t="s">
        <v>83</v>
      </c>
      <c r="B82" s="20"/>
      <c r="C82" s="21">
        <v>0.0934</v>
      </c>
      <c r="D82" s="22">
        <f t="shared" si="1"/>
        <v>5.3238</v>
      </c>
      <c r="E82" s="23">
        <f t="shared" si="2"/>
        <v>5.070285714</v>
      </c>
      <c r="F82" s="23">
        <f t="shared" si="5"/>
        <v>4.839818182</v>
      </c>
      <c r="G82" s="24">
        <f t="shared" si="6"/>
        <v>4.711327434</v>
      </c>
      <c r="H82" s="25" t="s">
        <v>12</v>
      </c>
    </row>
    <row r="83" ht="12.75" customHeight="1">
      <c r="A83" s="19" t="s">
        <v>84</v>
      </c>
      <c r="B83" s="20"/>
      <c r="C83" s="21">
        <v>0.1097</v>
      </c>
      <c r="D83" s="22">
        <f t="shared" si="1"/>
        <v>6.2529</v>
      </c>
      <c r="E83" s="23">
        <f t="shared" si="2"/>
        <v>5.955142857</v>
      </c>
      <c r="F83" s="23">
        <f t="shared" si="5"/>
        <v>5.684454545</v>
      </c>
      <c r="G83" s="24">
        <f t="shared" si="6"/>
        <v>5.533539823</v>
      </c>
      <c r="H83" s="25" t="s">
        <v>12</v>
      </c>
    </row>
    <row r="84" ht="12.75" customHeight="1">
      <c r="A84" s="19" t="s">
        <v>85</v>
      </c>
      <c r="B84" s="20"/>
      <c r="C84" s="21">
        <v>0.1231</v>
      </c>
      <c r="D84" s="22">
        <f t="shared" si="1"/>
        <v>7.0167</v>
      </c>
      <c r="E84" s="23">
        <f t="shared" si="2"/>
        <v>6.682571429</v>
      </c>
      <c r="F84" s="23">
        <f t="shared" si="5"/>
        <v>6.378818182</v>
      </c>
      <c r="G84" s="24">
        <f t="shared" si="6"/>
        <v>6.209469027</v>
      </c>
      <c r="H84" s="25" t="s">
        <v>12</v>
      </c>
    </row>
    <row r="85" ht="12.75" customHeight="1">
      <c r="A85" s="19" t="s">
        <v>86</v>
      </c>
      <c r="B85" s="20"/>
      <c r="C85" s="21">
        <v>0.14</v>
      </c>
      <c r="D85" s="22">
        <f t="shared" si="1"/>
        <v>7.98</v>
      </c>
      <c r="E85" s="23">
        <f t="shared" si="2"/>
        <v>7.6</v>
      </c>
      <c r="F85" s="23">
        <f t="shared" si="5"/>
        <v>7.254545455</v>
      </c>
      <c r="G85" s="24">
        <f t="shared" si="6"/>
        <v>7.061946903</v>
      </c>
      <c r="H85" s="25" t="s">
        <v>12</v>
      </c>
    </row>
    <row r="86" ht="12.75" customHeight="1">
      <c r="A86" s="19" t="s">
        <v>87</v>
      </c>
      <c r="B86" s="20"/>
      <c r="C86" s="21">
        <v>0.127</v>
      </c>
      <c r="D86" s="22">
        <f t="shared" si="1"/>
        <v>7.239</v>
      </c>
      <c r="E86" s="23">
        <f t="shared" si="2"/>
        <v>6.894285714</v>
      </c>
      <c r="F86" s="23">
        <f t="shared" si="5"/>
        <v>6.580909091</v>
      </c>
      <c r="G86" s="24">
        <f t="shared" si="6"/>
        <v>6.40619469</v>
      </c>
      <c r="H86" s="25" t="s">
        <v>12</v>
      </c>
    </row>
    <row r="87" ht="12.75" customHeight="1">
      <c r="A87" s="19" t="s">
        <v>88</v>
      </c>
      <c r="B87" s="20"/>
      <c r="C87" s="21">
        <v>0.1228</v>
      </c>
      <c r="D87" s="22">
        <f t="shared" si="1"/>
        <v>6.9996</v>
      </c>
      <c r="E87" s="23">
        <f t="shared" si="2"/>
        <v>6.666285714</v>
      </c>
      <c r="F87" s="23">
        <f t="shared" si="5"/>
        <v>6.363272727</v>
      </c>
      <c r="G87" s="24">
        <f t="shared" si="6"/>
        <v>6.194336283</v>
      </c>
      <c r="H87" s="25" t="s">
        <v>12</v>
      </c>
    </row>
    <row r="88" ht="12.75" customHeight="1">
      <c r="A88" s="19" t="s">
        <v>89</v>
      </c>
      <c r="B88" s="20"/>
      <c r="C88" s="21">
        <v>0.1587</v>
      </c>
      <c r="D88" s="22">
        <f t="shared" si="1"/>
        <v>9.0459</v>
      </c>
      <c r="E88" s="23">
        <f t="shared" si="2"/>
        <v>8.615142857</v>
      </c>
      <c r="F88" s="23">
        <f t="shared" si="5"/>
        <v>8.223545455</v>
      </c>
      <c r="G88" s="24">
        <f t="shared" si="6"/>
        <v>8.005221239</v>
      </c>
      <c r="H88" s="25" t="s">
        <v>12</v>
      </c>
    </row>
    <row r="89" ht="12.75" customHeight="1">
      <c r="A89" s="19" t="s">
        <v>90</v>
      </c>
      <c r="B89" s="20"/>
      <c r="C89" s="21">
        <v>0.2209</v>
      </c>
      <c r="D89" s="22">
        <f t="shared" si="1"/>
        <v>12.5913</v>
      </c>
      <c r="E89" s="23">
        <f t="shared" si="2"/>
        <v>11.99171429</v>
      </c>
      <c r="F89" s="23">
        <f t="shared" si="5"/>
        <v>11.44663636</v>
      </c>
      <c r="G89" s="24">
        <f t="shared" si="6"/>
        <v>11.14274336</v>
      </c>
      <c r="H89" s="25" t="s">
        <v>12</v>
      </c>
    </row>
    <row r="90" ht="12.75" customHeight="1">
      <c r="A90" s="19" t="s">
        <v>91</v>
      </c>
      <c r="B90" s="20"/>
      <c r="C90" s="21">
        <v>0.2705</v>
      </c>
      <c r="D90" s="22">
        <f t="shared" si="1"/>
        <v>15.4185</v>
      </c>
      <c r="E90" s="23">
        <f t="shared" si="2"/>
        <v>14.68428571</v>
      </c>
      <c r="F90" s="23">
        <f t="shared" si="5"/>
        <v>14.01681818</v>
      </c>
      <c r="G90" s="24">
        <f t="shared" si="6"/>
        <v>13.64469027</v>
      </c>
      <c r="H90" s="25" t="s">
        <v>12</v>
      </c>
    </row>
    <row r="91" ht="12.75" customHeight="1">
      <c r="A91" s="19" t="s">
        <v>92</v>
      </c>
      <c r="B91" s="20"/>
      <c r="C91" s="21">
        <v>0.3382</v>
      </c>
      <c r="D91" s="22">
        <f t="shared" si="1"/>
        <v>19.2774</v>
      </c>
      <c r="E91" s="23">
        <f t="shared" si="2"/>
        <v>18.35942857</v>
      </c>
      <c r="F91" s="23">
        <f t="shared" si="5"/>
        <v>17.52490909</v>
      </c>
      <c r="G91" s="24">
        <f t="shared" si="6"/>
        <v>17.05964602</v>
      </c>
      <c r="H91" s="25" t="s">
        <v>12</v>
      </c>
    </row>
    <row r="92" ht="12.75" customHeight="1">
      <c r="A92" s="19" t="s">
        <v>93</v>
      </c>
      <c r="B92" s="20"/>
      <c r="C92" s="21">
        <v>0.6764</v>
      </c>
      <c r="D92" s="22">
        <f t="shared" si="1"/>
        <v>38.5548</v>
      </c>
      <c r="E92" s="23">
        <f t="shared" si="2"/>
        <v>36.71885714</v>
      </c>
      <c r="F92" s="23">
        <f t="shared" si="5"/>
        <v>35.04981818</v>
      </c>
      <c r="G92" s="24">
        <f t="shared" si="6"/>
        <v>34.11929204</v>
      </c>
      <c r="H92" s="25" t="s">
        <v>12</v>
      </c>
    </row>
    <row r="93" ht="12.75" customHeight="1">
      <c r="A93" s="19" t="s">
        <v>94</v>
      </c>
      <c r="B93" s="20"/>
      <c r="C93" s="21">
        <v>0.1895</v>
      </c>
      <c r="D93" s="22">
        <f t="shared" si="1"/>
        <v>10.8015</v>
      </c>
      <c r="E93" s="23">
        <f t="shared" si="2"/>
        <v>10.28714286</v>
      </c>
      <c r="F93" s="23">
        <f t="shared" si="5"/>
        <v>9.819545455</v>
      </c>
      <c r="G93" s="24">
        <f t="shared" si="6"/>
        <v>9.558849558</v>
      </c>
      <c r="H93" s="25" t="s">
        <v>12</v>
      </c>
    </row>
    <row r="94" ht="12.75" customHeight="1">
      <c r="A94" s="19" t="s">
        <v>95</v>
      </c>
      <c r="B94" s="20"/>
      <c r="C94" s="21">
        <v>0.2417</v>
      </c>
      <c r="D94" s="22">
        <f t="shared" si="1"/>
        <v>13.7769</v>
      </c>
      <c r="E94" s="23">
        <f t="shared" si="2"/>
        <v>13.12085714</v>
      </c>
      <c r="F94" s="23">
        <f t="shared" si="5"/>
        <v>12.52445455</v>
      </c>
      <c r="G94" s="24">
        <f t="shared" si="6"/>
        <v>12.1919469</v>
      </c>
      <c r="H94" s="25" t="s">
        <v>12</v>
      </c>
    </row>
    <row r="95" ht="12.75" customHeight="1">
      <c r="A95" s="19" t="s">
        <v>96</v>
      </c>
      <c r="B95" s="20"/>
      <c r="C95" s="21">
        <v>0.145</v>
      </c>
      <c r="D95" s="22">
        <f t="shared" si="1"/>
        <v>8.265</v>
      </c>
      <c r="E95" s="23">
        <f t="shared" si="2"/>
        <v>7.871428571</v>
      </c>
      <c r="F95" s="23">
        <f t="shared" si="5"/>
        <v>7.513636364</v>
      </c>
      <c r="G95" s="24">
        <f t="shared" si="6"/>
        <v>7.314159292</v>
      </c>
      <c r="H95" s="25" t="s">
        <v>12</v>
      </c>
    </row>
    <row r="96" ht="12.75" customHeight="1">
      <c r="A96" s="19" t="s">
        <v>97</v>
      </c>
      <c r="B96" s="20"/>
      <c r="C96" s="21">
        <v>0.2997</v>
      </c>
      <c r="D96" s="22">
        <f t="shared" si="1"/>
        <v>17.0829</v>
      </c>
      <c r="E96" s="23">
        <f t="shared" si="2"/>
        <v>16.26942857</v>
      </c>
      <c r="F96" s="23">
        <f t="shared" si="5"/>
        <v>15.52990909</v>
      </c>
      <c r="G96" s="24">
        <f t="shared" si="6"/>
        <v>15.11761062</v>
      </c>
      <c r="H96" s="25" t="s">
        <v>12</v>
      </c>
    </row>
    <row r="97" ht="12.75" customHeight="1">
      <c r="A97" s="19" t="s">
        <v>98</v>
      </c>
      <c r="B97" s="20"/>
      <c r="C97" s="21">
        <v>0.365</v>
      </c>
      <c r="D97" s="22">
        <f t="shared" si="1"/>
        <v>20.805</v>
      </c>
      <c r="E97" s="23">
        <f t="shared" si="2"/>
        <v>19.81428571</v>
      </c>
      <c r="F97" s="23">
        <f t="shared" si="5"/>
        <v>18.91363636</v>
      </c>
      <c r="G97" s="24">
        <f t="shared" si="6"/>
        <v>18.41150442</v>
      </c>
      <c r="H97" s="25" t="s">
        <v>12</v>
      </c>
    </row>
    <row r="98" ht="12.75" customHeight="1">
      <c r="A98" s="19" t="s">
        <v>99</v>
      </c>
      <c r="B98" s="20"/>
      <c r="C98" s="21">
        <v>0.1514</v>
      </c>
      <c r="D98" s="22">
        <f t="shared" si="1"/>
        <v>8.6298</v>
      </c>
      <c r="E98" s="23">
        <f t="shared" si="2"/>
        <v>8.218857143</v>
      </c>
      <c r="F98" s="23">
        <f t="shared" si="5"/>
        <v>7.845272727</v>
      </c>
      <c r="G98" s="24">
        <f t="shared" si="6"/>
        <v>7.63699115</v>
      </c>
      <c r="H98" s="25" t="s">
        <v>12</v>
      </c>
    </row>
    <row r="99" ht="12.75" customHeight="1">
      <c r="A99" s="19" t="s">
        <v>100</v>
      </c>
      <c r="B99" s="20"/>
      <c r="C99" s="21">
        <v>0.1804</v>
      </c>
      <c r="D99" s="22">
        <f t="shared" si="1"/>
        <v>10.2828</v>
      </c>
      <c r="E99" s="23">
        <f t="shared" si="2"/>
        <v>9.793142857</v>
      </c>
      <c r="F99" s="23">
        <f t="shared" si="5"/>
        <v>9.348</v>
      </c>
      <c r="G99" s="24">
        <f t="shared" si="6"/>
        <v>9.099823009</v>
      </c>
      <c r="H99" s="25" t="s">
        <v>12</v>
      </c>
    </row>
    <row r="100" ht="12.75" customHeight="1">
      <c r="A100" s="19" t="s">
        <v>101</v>
      </c>
      <c r="B100" s="20"/>
      <c r="C100" s="21">
        <v>0.1811</v>
      </c>
      <c r="D100" s="22">
        <f t="shared" si="1"/>
        <v>10.3227</v>
      </c>
      <c r="E100" s="23">
        <f t="shared" si="2"/>
        <v>9.831142857</v>
      </c>
      <c r="F100" s="23">
        <f t="shared" si="5"/>
        <v>9.384272727</v>
      </c>
      <c r="G100" s="24">
        <f t="shared" si="6"/>
        <v>9.135132743</v>
      </c>
      <c r="H100" s="25" t="s">
        <v>12</v>
      </c>
    </row>
    <row r="101" ht="12.75" customHeight="1">
      <c r="A101" s="19" t="s">
        <v>102</v>
      </c>
      <c r="B101" s="20"/>
      <c r="C101" s="21">
        <v>0.2255</v>
      </c>
      <c r="D101" s="22">
        <f t="shared" si="1"/>
        <v>12.8535</v>
      </c>
      <c r="E101" s="23">
        <f t="shared" si="2"/>
        <v>12.24142857</v>
      </c>
      <c r="F101" s="23">
        <f t="shared" si="5"/>
        <v>11.685</v>
      </c>
      <c r="G101" s="24">
        <f t="shared" si="6"/>
        <v>11.37477876</v>
      </c>
      <c r="H101" s="25" t="s">
        <v>12</v>
      </c>
    </row>
    <row r="102" ht="12.75" customHeight="1">
      <c r="A102" s="19" t="s">
        <v>103</v>
      </c>
      <c r="B102" s="20"/>
      <c r="C102" s="21">
        <v>0.259</v>
      </c>
      <c r="D102" s="22">
        <f t="shared" si="1"/>
        <v>14.763</v>
      </c>
      <c r="E102" s="23">
        <f t="shared" si="2"/>
        <v>14.06</v>
      </c>
      <c r="F102" s="23">
        <f t="shared" si="5"/>
        <v>13.42090909</v>
      </c>
      <c r="G102" s="24">
        <f t="shared" si="6"/>
        <v>13.06460177</v>
      </c>
      <c r="H102" s="25" t="s">
        <v>12</v>
      </c>
    </row>
    <row r="103" ht="12.75" customHeight="1">
      <c r="A103" s="19" t="s">
        <v>104</v>
      </c>
      <c r="B103" s="20"/>
      <c r="C103" s="21">
        <v>0.279</v>
      </c>
      <c r="D103" s="22">
        <f t="shared" si="1"/>
        <v>15.903</v>
      </c>
      <c r="E103" s="23">
        <f t="shared" si="2"/>
        <v>15.14571429</v>
      </c>
      <c r="F103" s="23">
        <f t="shared" si="5"/>
        <v>14.45727273</v>
      </c>
      <c r="G103" s="24">
        <f t="shared" si="6"/>
        <v>14.07345133</v>
      </c>
      <c r="H103" s="25" t="s">
        <v>12</v>
      </c>
    </row>
    <row r="104" ht="12.75" customHeight="1">
      <c r="A104" s="19" t="s">
        <v>105</v>
      </c>
      <c r="B104" s="20"/>
      <c r="C104" s="21">
        <v>0.3378</v>
      </c>
      <c r="D104" s="22">
        <f t="shared" si="1"/>
        <v>19.2546</v>
      </c>
      <c r="E104" s="23">
        <f t="shared" si="2"/>
        <v>18.33771429</v>
      </c>
      <c r="F104" s="23">
        <f t="shared" si="5"/>
        <v>17.50418182</v>
      </c>
      <c r="G104" s="24">
        <f t="shared" si="6"/>
        <v>17.03946903</v>
      </c>
      <c r="H104" s="25" t="s">
        <v>12</v>
      </c>
    </row>
    <row r="105" ht="12.75" customHeight="1">
      <c r="A105" s="19" t="s">
        <v>106</v>
      </c>
      <c r="B105" s="20"/>
      <c r="C105" s="21">
        <v>0.5367</v>
      </c>
      <c r="D105" s="22">
        <f t="shared" si="1"/>
        <v>30.5919</v>
      </c>
      <c r="E105" s="23">
        <f t="shared" si="2"/>
        <v>29.13514286</v>
      </c>
      <c r="F105" s="23">
        <f t="shared" si="5"/>
        <v>27.81081818</v>
      </c>
      <c r="G105" s="24">
        <f t="shared" si="6"/>
        <v>27.07247788</v>
      </c>
      <c r="H105" s="25" t="s">
        <v>12</v>
      </c>
    </row>
    <row r="106" ht="12.75" customHeight="1">
      <c r="A106" s="19" t="s">
        <v>107</v>
      </c>
      <c r="B106" s="20"/>
      <c r="C106" s="21">
        <v>0.4736</v>
      </c>
      <c r="D106" s="22">
        <f t="shared" si="1"/>
        <v>26.9952</v>
      </c>
      <c r="E106" s="23">
        <f t="shared" si="2"/>
        <v>25.70971429</v>
      </c>
      <c r="F106" s="23">
        <f t="shared" si="5"/>
        <v>24.54109091</v>
      </c>
      <c r="G106" s="24">
        <f t="shared" si="6"/>
        <v>23.88955752</v>
      </c>
      <c r="H106" s="25" t="s">
        <v>12</v>
      </c>
    </row>
    <row r="107" ht="12.75" customHeight="1">
      <c r="A107" s="19" t="s">
        <v>108</v>
      </c>
      <c r="B107" s="20"/>
      <c r="C107" s="21">
        <v>0.7719</v>
      </c>
      <c r="D107" s="22">
        <f t="shared" si="1"/>
        <v>43.9983</v>
      </c>
      <c r="E107" s="23">
        <f t="shared" si="2"/>
        <v>41.90314286</v>
      </c>
      <c r="F107" s="23">
        <f t="shared" si="5"/>
        <v>39.99845455</v>
      </c>
      <c r="G107" s="24">
        <f t="shared" si="6"/>
        <v>38.93654867</v>
      </c>
      <c r="H107" s="25" t="s">
        <v>12</v>
      </c>
    </row>
    <row r="108" ht="12.75" customHeight="1">
      <c r="A108" s="19" t="s">
        <v>109</v>
      </c>
      <c r="B108" s="20"/>
      <c r="C108" s="21">
        <v>1.0734</v>
      </c>
      <c r="D108" s="22">
        <f t="shared" si="1"/>
        <v>61.1838</v>
      </c>
      <c r="E108" s="23">
        <f t="shared" si="2"/>
        <v>58.27028571</v>
      </c>
      <c r="F108" s="23">
        <f t="shared" si="5"/>
        <v>55.62163636</v>
      </c>
      <c r="G108" s="24">
        <f t="shared" si="6"/>
        <v>54.14495575</v>
      </c>
      <c r="H108" s="25" t="s">
        <v>12</v>
      </c>
    </row>
    <row r="109" ht="12.75" customHeight="1">
      <c r="A109" s="19" t="s">
        <v>110</v>
      </c>
      <c r="B109" s="20"/>
      <c r="C109" s="21">
        <v>1.641</v>
      </c>
      <c r="D109" s="22">
        <f t="shared" si="1"/>
        <v>93.537</v>
      </c>
      <c r="E109" s="23">
        <f t="shared" si="2"/>
        <v>89.08285714</v>
      </c>
      <c r="F109" s="23">
        <f t="shared" si="5"/>
        <v>85.03363636</v>
      </c>
      <c r="G109" s="24">
        <f t="shared" si="6"/>
        <v>82.77610619</v>
      </c>
      <c r="H109" s="25" t="s">
        <v>12</v>
      </c>
    </row>
    <row r="110" ht="12.75" customHeight="1">
      <c r="A110" s="19" t="s">
        <v>111</v>
      </c>
      <c r="B110" s="20"/>
      <c r="C110" s="21">
        <v>0.3474</v>
      </c>
      <c r="D110" s="22">
        <f t="shared" si="1"/>
        <v>19.8018</v>
      </c>
      <c r="E110" s="23">
        <f t="shared" si="2"/>
        <v>18.85885714</v>
      </c>
      <c r="F110" s="23">
        <f t="shared" si="5"/>
        <v>18.00163636</v>
      </c>
      <c r="G110" s="24">
        <f t="shared" si="6"/>
        <v>17.52371681</v>
      </c>
      <c r="H110" s="25" t="s">
        <v>12</v>
      </c>
    </row>
    <row r="111" ht="12.75" customHeight="1">
      <c r="A111" s="19" t="s">
        <v>112</v>
      </c>
      <c r="B111" s="20"/>
      <c r="C111" s="21">
        <v>0.4419</v>
      </c>
      <c r="D111" s="22">
        <f t="shared" si="1"/>
        <v>25.1883</v>
      </c>
      <c r="E111" s="23">
        <f t="shared" si="2"/>
        <v>23.98885714</v>
      </c>
      <c r="F111" s="23">
        <f t="shared" si="5"/>
        <v>22.89845455</v>
      </c>
      <c r="G111" s="24">
        <f t="shared" si="6"/>
        <v>22.29053097</v>
      </c>
      <c r="H111" s="25" t="s">
        <v>12</v>
      </c>
    </row>
    <row r="112" ht="12.75" customHeight="1">
      <c r="A112" s="19" t="s">
        <v>113</v>
      </c>
      <c r="B112" s="20"/>
      <c r="C112" s="21">
        <v>0.5682</v>
      </c>
      <c r="D112" s="22">
        <f t="shared" si="1"/>
        <v>32.3874</v>
      </c>
      <c r="E112" s="23">
        <f t="shared" si="2"/>
        <v>30.84514286</v>
      </c>
      <c r="F112" s="23">
        <f t="shared" si="5"/>
        <v>29.44309091</v>
      </c>
      <c r="G112" s="24">
        <f t="shared" si="6"/>
        <v>28.66141593</v>
      </c>
      <c r="H112" s="25" t="s">
        <v>12</v>
      </c>
    </row>
    <row r="113" ht="12.75" customHeight="1">
      <c r="A113" s="19" t="s">
        <v>114</v>
      </c>
      <c r="B113" s="20"/>
      <c r="C113" s="21">
        <v>0.9338</v>
      </c>
      <c r="D113" s="22">
        <f t="shared" si="1"/>
        <v>53.2266</v>
      </c>
      <c r="E113" s="23">
        <f t="shared" si="2"/>
        <v>50.692</v>
      </c>
      <c r="F113" s="23">
        <f t="shared" si="5"/>
        <v>48.38781818</v>
      </c>
      <c r="G113" s="24">
        <f t="shared" si="6"/>
        <v>47.10318584</v>
      </c>
      <c r="H113" s="25" t="s">
        <v>12</v>
      </c>
    </row>
    <row r="114" ht="12.75" customHeight="1">
      <c r="A114" s="19" t="s">
        <v>115</v>
      </c>
      <c r="B114" s="20"/>
      <c r="C114" s="21">
        <v>1.2626</v>
      </c>
      <c r="D114" s="22">
        <f t="shared" si="1"/>
        <v>71.9682</v>
      </c>
      <c r="E114" s="23">
        <f t="shared" si="2"/>
        <v>68.54114286</v>
      </c>
      <c r="F114" s="23">
        <f t="shared" si="5"/>
        <v>65.42563636</v>
      </c>
      <c r="G114" s="24">
        <f t="shared" si="6"/>
        <v>63.68867257</v>
      </c>
      <c r="H114" s="25" t="s">
        <v>12</v>
      </c>
    </row>
    <row r="115" ht="12.75" customHeight="1">
      <c r="A115" s="19" t="s">
        <v>116</v>
      </c>
      <c r="B115" s="29"/>
      <c r="C115" s="27">
        <v>1.8447</v>
      </c>
      <c r="D115" s="22">
        <f t="shared" si="1"/>
        <v>105.1479</v>
      </c>
      <c r="E115" s="23">
        <f t="shared" si="2"/>
        <v>100.1408571</v>
      </c>
      <c r="F115" s="23">
        <f t="shared" si="5"/>
        <v>95.589</v>
      </c>
      <c r="G115" s="24">
        <f t="shared" si="6"/>
        <v>93.05123894</v>
      </c>
      <c r="H115" s="25" t="s">
        <v>12</v>
      </c>
    </row>
    <row r="116" ht="12.75" customHeight="1">
      <c r="A116" s="19" t="s">
        <v>117</v>
      </c>
      <c r="B116" s="20"/>
      <c r="C116" s="21">
        <v>3.674</v>
      </c>
      <c r="D116" s="22">
        <f t="shared" si="1"/>
        <v>209.418</v>
      </c>
      <c r="E116" s="23">
        <f t="shared" si="2"/>
        <v>199.4457143</v>
      </c>
      <c r="F116" s="23">
        <f t="shared" si="5"/>
        <v>190.38</v>
      </c>
      <c r="G116" s="24">
        <f t="shared" si="6"/>
        <v>185.3256637</v>
      </c>
      <c r="H116" s="25" t="s">
        <v>12</v>
      </c>
    </row>
    <row r="117" ht="12.75" customHeight="1">
      <c r="A117" s="19" t="s">
        <v>118</v>
      </c>
      <c r="B117" s="20"/>
      <c r="C117" s="30">
        <v>10.2784</v>
      </c>
      <c r="D117" s="22">
        <f t="shared" si="1"/>
        <v>585.8688</v>
      </c>
      <c r="E117" s="23">
        <f t="shared" si="2"/>
        <v>557.9702857</v>
      </c>
      <c r="F117" s="23">
        <f t="shared" si="5"/>
        <v>532.608</v>
      </c>
      <c r="G117" s="24">
        <f t="shared" si="6"/>
        <v>518.4679646</v>
      </c>
      <c r="H117" s="25" t="s">
        <v>12</v>
      </c>
    </row>
    <row r="118" ht="12.75" customHeight="1">
      <c r="A118" s="19" t="s">
        <v>119</v>
      </c>
      <c r="B118" s="20"/>
      <c r="C118" s="21">
        <v>0.9311</v>
      </c>
      <c r="D118" s="22">
        <f t="shared" si="1"/>
        <v>53.0727</v>
      </c>
      <c r="E118" s="23">
        <f t="shared" si="2"/>
        <v>50.54542857</v>
      </c>
      <c r="F118" s="23">
        <f t="shared" si="5"/>
        <v>48.24790909</v>
      </c>
      <c r="G118" s="24">
        <f t="shared" si="6"/>
        <v>46.96699115</v>
      </c>
      <c r="H118" s="25" t="s">
        <v>12</v>
      </c>
    </row>
    <row r="119" ht="12.75" customHeight="1">
      <c r="A119" s="19" t="s">
        <v>120</v>
      </c>
      <c r="B119" s="20"/>
      <c r="C119" s="21">
        <v>1.5153</v>
      </c>
      <c r="D119" s="22">
        <f t="shared" si="1"/>
        <v>86.3721</v>
      </c>
      <c r="E119" s="23">
        <f t="shared" si="2"/>
        <v>82.25914286</v>
      </c>
      <c r="F119" s="23">
        <f t="shared" si="5"/>
        <v>78.52009091</v>
      </c>
      <c r="G119" s="24">
        <f t="shared" si="6"/>
        <v>76.43548673</v>
      </c>
      <c r="H119" s="25" t="s">
        <v>12</v>
      </c>
    </row>
    <row r="120" ht="12.75" customHeight="1">
      <c r="A120" s="19" t="s">
        <v>121</v>
      </c>
      <c r="B120" s="20"/>
      <c r="C120" s="21">
        <v>2.336</v>
      </c>
      <c r="D120" s="22">
        <f t="shared" si="1"/>
        <v>133.152</v>
      </c>
      <c r="E120" s="23">
        <f t="shared" si="2"/>
        <v>126.8114286</v>
      </c>
      <c r="F120" s="23">
        <f t="shared" si="5"/>
        <v>121.0472727</v>
      </c>
      <c r="G120" s="24">
        <f t="shared" si="6"/>
        <v>117.8336283</v>
      </c>
      <c r="H120" s="25" t="s">
        <v>12</v>
      </c>
    </row>
    <row r="121" ht="12.75" customHeight="1">
      <c r="A121" s="19" t="s">
        <v>122</v>
      </c>
      <c r="B121" s="20"/>
      <c r="C121" s="21">
        <v>5.4297</v>
      </c>
      <c r="D121" s="22">
        <f t="shared" si="1"/>
        <v>309.4929</v>
      </c>
      <c r="E121" s="23">
        <f t="shared" si="2"/>
        <v>294.7551429</v>
      </c>
      <c r="F121" s="23">
        <f t="shared" si="5"/>
        <v>281.3571818</v>
      </c>
      <c r="G121" s="24">
        <f t="shared" si="6"/>
        <v>273.8875221</v>
      </c>
      <c r="H121" s="25" t="s">
        <v>12</v>
      </c>
    </row>
    <row r="122" ht="12.75" customHeight="1">
      <c r="A122" s="19" t="s">
        <v>123</v>
      </c>
      <c r="B122" s="20"/>
      <c r="C122" s="21">
        <v>6.724</v>
      </c>
      <c r="D122" s="22">
        <f t="shared" si="1"/>
        <v>383.268</v>
      </c>
      <c r="E122" s="23">
        <f t="shared" si="2"/>
        <v>365.0171429</v>
      </c>
      <c r="F122" s="23">
        <f t="shared" si="5"/>
        <v>348.4254545</v>
      </c>
      <c r="G122" s="24">
        <f t="shared" si="6"/>
        <v>339.1752212</v>
      </c>
      <c r="H122" s="25" t="s">
        <v>12</v>
      </c>
    </row>
    <row r="123" ht="12.75" customHeight="1">
      <c r="A123" s="19" t="s">
        <v>124</v>
      </c>
      <c r="B123" s="20"/>
      <c r="C123" s="26">
        <v>10.34</v>
      </c>
      <c r="D123" s="22">
        <f t="shared" si="1"/>
        <v>589.38</v>
      </c>
      <c r="E123" s="23">
        <f t="shared" si="2"/>
        <v>561.3142857</v>
      </c>
      <c r="F123" s="23">
        <f t="shared" si="5"/>
        <v>535.8</v>
      </c>
      <c r="G123" s="24">
        <f t="shared" si="6"/>
        <v>521.5752212</v>
      </c>
      <c r="H123" s="25" t="s">
        <v>12</v>
      </c>
    </row>
    <row r="124" ht="12.75" customHeight="1">
      <c r="A124" s="19" t="s">
        <v>125</v>
      </c>
      <c r="B124" s="20"/>
      <c r="C124" s="21">
        <v>1.2311</v>
      </c>
      <c r="D124" s="22">
        <f t="shared" si="1"/>
        <v>70.1727</v>
      </c>
      <c r="E124" s="23">
        <f t="shared" si="2"/>
        <v>66.83114286</v>
      </c>
      <c r="F124" s="23">
        <f t="shared" si="5"/>
        <v>63.79336364</v>
      </c>
      <c r="G124" s="24">
        <f t="shared" si="6"/>
        <v>62.09973451</v>
      </c>
      <c r="H124" s="25" t="s">
        <v>12</v>
      </c>
    </row>
    <row r="125" ht="12.75" customHeight="1">
      <c r="A125" s="19" t="s">
        <v>126</v>
      </c>
      <c r="B125" s="20"/>
      <c r="C125" s="21">
        <v>2.115</v>
      </c>
      <c r="D125" s="22">
        <f t="shared" si="1"/>
        <v>120.555</v>
      </c>
      <c r="E125" s="23">
        <f t="shared" si="2"/>
        <v>114.8142857</v>
      </c>
      <c r="F125" s="23">
        <f t="shared" si="5"/>
        <v>109.5954545</v>
      </c>
      <c r="G125" s="24">
        <f t="shared" si="6"/>
        <v>106.6858407</v>
      </c>
      <c r="H125" s="25" t="s">
        <v>12</v>
      </c>
    </row>
    <row r="126" ht="12.75" customHeight="1">
      <c r="A126" s="19" t="s">
        <v>127</v>
      </c>
      <c r="B126" s="20"/>
      <c r="C126" s="27">
        <v>3.3461</v>
      </c>
      <c r="D126" s="22">
        <f t="shared" si="1"/>
        <v>190.7277</v>
      </c>
      <c r="E126" s="23">
        <f t="shared" si="2"/>
        <v>181.6454286</v>
      </c>
      <c r="F126" s="23">
        <f t="shared" si="5"/>
        <v>173.3888182</v>
      </c>
      <c r="G126" s="24">
        <f t="shared" si="6"/>
        <v>168.7855752</v>
      </c>
      <c r="H126" s="25" t="s">
        <v>12</v>
      </c>
    </row>
    <row r="127" ht="12.75" customHeight="1">
      <c r="A127" s="31" t="s">
        <v>128</v>
      </c>
      <c r="B127" s="32"/>
      <c r="C127" s="33">
        <v>2.919</v>
      </c>
      <c r="D127" s="22">
        <f t="shared" si="1"/>
        <v>166.383</v>
      </c>
      <c r="E127" s="23">
        <f t="shared" si="2"/>
        <v>158.46</v>
      </c>
      <c r="F127" s="23">
        <f t="shared" si="5"/>
        <v>151.2572727</v>
      </c>
      <c r="G127" s="24">
        <f t="shared" si="6"/>
        <v>147.2415929</v>
      </c>
      <c r="H127" s="25" t="s">
        <v>12</v>
      </c>
    </row>
    <row r="128" ht="12.75" customHeight="1">
      <c r="A128" s="19" t="s">
        <v>129</v>
      </c>
      <c r="B128" s="20"/>
      <c r="C128" s="21">
        <v>3.203</v>
      </c>
      <c r="D128" s="22">
        <f t="shared" si="1"/>
        <v>182.571</v>
      </c>
      <c r="E128" s="23">
        <f t="shared" si="2"/>
        <v>173.8771429</v>
      </c>
      <c r="F128" s="23">
        <f t="shared" si="5"/>
        <v>165.9736364</v>
      </c>
      <c r="G128" s="24">
        <f t="shared" si="6"/>
        <v>161.5672566</v>
      </c>
      <c r="H128" s="25" t="s">
        <v>12</v>
      </c>
    </row>
    <row r="129" ht="12.75" customHeight="1">
      <c r="A129" s="19" t="s">
        <v>130</v>
      </c>
      <c r="B129" s="20"/>
      <c r="C129" s="34">
        <v>6.36416</v>
      </c>
      <c r="D129" s="22">
        <f t="shared" si="1"/>
        <v>362.75712</v>
      </c>
      <c r="E129" s="23">
        <f t="shared" si="2"/>
        <v>345.4829714</v>
      </c>
      <c r="F129" s="23">
        <f t="shared" si="5"/>
        <v>329.7792</v>
      </c>
      <c r="G129" s="24">
        <f t="shared" si="6"/>
        <v>321.024</v>
      </c>
      <c r="H129" s="25" t="s">
        <v>12</v>
      </c>
    </row>
    <row r="130" ht="12.75" customHeight="1">
      <c r="A130" s="19" t="s">
        <v>131</v>
      </c>
      <c r="B130" s="20"/>
      <c r="C130" s="21">
        <v>4.23</v>
      </c>
      <c r="D130" s="22">
        <f t="shared" si="1"/>
        <v>241.11</v>
      </c>
      <c r="E130" s="23">
        <f t="shared" si="2"/>
        <v>229.6285714</v>
      </c>
      <c r="F130" s="23">
        <f t="shared" si="5"/>
        <v>219.1909091</v>
      </c>
      <c r="G130" s="24">
        <f t="shared" si="6"/>
        <v>213.3716814</v>
      </c>
      <c r="H130" s="25" t="s">
        <v>12</v>
      </c>
    </row>
    <row r="131" ht="12.75" customHeight="1">
      <c r="A131" s="19" t="s">
        <v>132</v>
      </c>
      <c r="B131" s="20"/>
      <c r="C131" s="21">
        <v>6.302</v>
      </c>
      <c r="D131" s="22">
        <f t="shared" si="1"/>
        <v>359.214</v>
      </c>
      <c r="E131" s="23">
        <f t="shared" si="2"/>
        <v>342.1085714</v>
      </c>
      <c r="F131" s="23">
        <f t="shared" si="5"/>
        <v>326.5581818</v>
      </c>
      <c r="G131" s="24">
        <f t="shared" si="6"/>
        <v>317.8884956</v>
      </c>
      <c r="H131" s="25" t="s">
        <v>12</v>
      </c>
    </row>
    <row r="132" ht="12.75" customHeight="1">
      <c r="A132" s="19" t="s">
        <v>133</v>
      </c>
      <c r="B132" s="20"/>
      <c r="C132" s="26">
        <v>11.54</v>
      </c>
      <c r="D132" s="22">
        <f t="shared" si="1"/>
        <v>657.78</v>
      </c>
      <c r="E132" s="23">
        <f t="shared" si="2"/>
        <v>626.4571429</v>
      </c>
      <c r="F132" s="23">
        <f t="shared" si="5"/>
        <v>597.9818182</v>
      </c>
      <c r="G132" s="24">
        <f t="shared" si="6"/>
        <v>582.1061947</v>
      </c>
      <c r="H132" s="25" t="s">
        <v>12</v>
      </c>
    </row>
    <row r="133" ht="12.75" customHeight="1">
      <c r="A133" s="19" t="s">
        <v>134</v>
      </c>
      <c r="B133" s="20"/>
      <c r="C133" s="21">
        <v>10.335</v>
      </c>
      <c r="D133" s="22">
        <f t="shared" si="1"/>
        <v>589.095</v>
      </c>
      <c r="E133" s="23">
        <f t="shared" si="2"/>
        <v>561.0428571</v>
      </c>
      <c r="F133" s="23">
        <f t="shared" si="5"/>
        <v>535.5409091</v>
      </c>
      <c r="G133" s="24">
        <f t="shared" si="6"/>
        <v>521.3230088</v>
      </c>
      <c r="H133" s="25" t="s">
        <v>12</v>
      </c>
    </row>
    <row r="134" ht="12.75" customHeight="1">
      <c r="A134" s="19" t="s">
        <v>135</v>
      </c>
      <c r="B134" s="20"/>
      <c r="C134" s="21">
        <v>10.335</v>
      </c>
      <c r="D134" s="22">
        <f t="shared" si="1"/>
        <v>589.095</v>
      </c>
      <c r="E134" s="23">
        <f t="shared" si="2"/>
        <v>561.0428571</v>
      </c>
      <c r="F134" s="23">
        <f t="shared" si="5"/>
        <v>535.5409091</v>
      </c>
      <c r="G134" s="24">
        <f t="shared" si="6"/>
        <v>521.3230088</v>
      </c>
      <c r="H134" s="25" t="s">
        <v>12</v>
      </c>
    </row>
    <row r="135" ht="12.75" customHeight="1">
      <c r="A135" s="19" t="s">
        <v>136</v>
      </c>
      <c r="B135" s="20"/>
      <c r="C135" s="21">
        <v>13.864</v>
      </c>
      <c r="D135" s="22">
        <f t="shared" si="1"/>
        <v>790.248</v>
      </c>
      <c r="E135" s="23">
        <f t="shared" si="2"/>
        <v>752.6171429</v>
      </c>
      <c r="F135" s="23">
        <f t="shared" si="5"/>
        <v>718.4072727</v>
      </c>
      <c r="G135" s="24">
        <f t="shared" si="6"/>
        <v>699.3345133</v>
      </c>
      <c r="H135" s="25" t="s">
        <v>12</v>
      </c>
    </row>
    <row r="136" ht="12.75" customHeight="1">
      <c r="A136" s="19" t="s">
        <v>137</v>
      </c>
      <c r="B136" s="29"/>
      <c r="C136" s="27">
        <v>13.36</v>
      </c>
      <c r="D136" s="22">
        <f t="shared" si="1"/>
        <v>761.52</v>
      </c>
      <c r="E136" s="23">
        <f t="shared" si="2"/>
        <v>725.2571429</v>
      </c>
      <c r="F136" s="23">
        <f t="shared" si="5"/>
        <v>692.2909091</v>
      </c>
      <c r="G136" s="24">
        <f t="shared" si="6"/>
        <v>673.9115044</v>
      </c>
      <c r="H136" s="25" t="s">
        <v>12</v>
      </c>
    </row>
    <row r="137" ht="12.75" customHeight="1">
      <c r="A137" s="19" t="s">
        <v>138</v>
      </c>
      <c r="B137" s="20"/>
      <c r="C137" s="21">
        <v>18.149</v>
      </c>
      <c r="D137" s="22">
        <f t="shared" si="1"/>
        <v>1034.493</v>
      </c>
      <c r="E137" s="23">
        <f t="shared" si="2"/>
        <v>985.2314286</v>
      </c>
      <c r="F137" s="23">
        <f t="shared" si="5"/>
        <v>940.4481818</v>
      </c>
      <c r="G137" s="24">
        <f t="shared" si="6"/>
        <v>915.480531</v>
      </c>
      <c r="H137" s="25" t="s">
        <v>12</v>
      </c>
    </row>
    <row r="138" ht="12.75" customHeight="1">
      <c r="A138" s="19" t="s">
        <v>139</v>
      </c>
      <c r="B138" s="20"/>
      <c r="C138" s="21">
        <v>9.831</v>
      </c>
      <c r="D138" s="22">
        <f t="shared" si="1"/>
        <v>560.367</v>
      </c>
      <c r="E138" s="23">
        <f t="shared" si="2"/>
        <v>533.6828571</v>
      </c>
      <c r="F138" s="23">
        <f t="shared" si="5"/>
        <v>509.4245455</v>
      </c>
      <c r="G138" s="24">
        <f t="shared" si="6"/>
        <v>495.9</v>
      </c>
      <c r="H138" s="25" t="s">
        <v>12</v>
      </c>
    </row>
    <row r="139" ht="12.75" customHeight="1">
      <c r="A139" s="19" t="s">
        <v>140</v>
      </c>
      <c r="B139" s="20"/>
      <c r="C139" s="21">
        <v>15.88</v>
      </c>
      <c r="D139" s="22">
        <f t="shared" si="1"/>
        <v>905.16</v>
      </c>
      <c r="E139" s="23">
        <f t="shared" si="2"/>
        <v>862.0571429</v>
      </c>
      <c r="F139" s="23">
        <f t="shared" si="5"/>
        <v>822.8727273</v>
      </c>
      <c r="G139" s="24">
        <f t="shared" si="6"/>
        <v>801.0265487</v>
      </c>
      <c r="H139" s="25" t="s">
        <v>12</v>
      </c>
    </row>
    <row r="140" ht="12.75" customHeight="1">
      <c r="A140" s="19" t="s">
        <v>141</v>
      </c>
      <c r="B140" s="20"/>
      <c r="C140" s="21">
        <v>19.913</v>
      </c>
      <c r="D140" s="22">
        <f t="shared" si="1"/>
        <v>1135.041</v>
      </c>
      <c r="E140" s="23">
        <f t="shared" si="2"/>
        <v>1080.991429</v>
      </c>
      <c r="F140" s="23">
        <f t="shared" si="5"/>
        <v>1031.855455</v>
      </c>
      <c r="G140" s="24">
        <f t="shared" si="6"/>
        <v>1004.461062</v>
      </c>
      <c r="H140" s="25" t="s">
        <v>12</v>
      </c>
    </row>
    <row r="141" ht="12.75" customHeight="1">
      <c r="A141" s="19" t="s">
        <v>142</v>
      </c>
      <c r="B141" s="20"/>
      <c r="C141" s="21">
        <v>21.426</v>
      </c>
      <c r="D141" s="22">
        <f t="shared" si="1"/>
        <v>1221.282</v>
      </c>
      <c r="E141" s="23">
        <f t="shared" si="2"/>
        <v>1163.125714</v>
      </c>
      <c r="F141" s="23">
        <f t="shared" si="5"/>
        <v>1110.256364</v>
      </c>
      <c r="G141" s="24">
        <f t="shared" si="6"/>
        <v>1080.780531</v>
      </c>
      <c r="H141" s="25" t="s">
        <v>12</v>
      </c>
    </row>
    <row r="142" ht="12.75" customHeight="1">
      <c r="A142" s="19" t="s">
        <v>143</v>
      </c>
      <c r="B142" s="20"/>
      <c r="C142" s="26">
        <v>35.69</v>
      </c>
      <c r="D142" s="22">
        <f t="shared" si="1"/>
        <v>2034.33</v>
      </c>
      <c r="E142" s="23">
        <f t="shared" si="2"/>
        <v>1937.457143</v>
      </c>
      <c r="F142" s="23">
        <f t="shared" si="5"/>
        <v>1849.390909</v>
      </c>
      <c r="G142" s="24">
        <f t="shared" si="6"/>
        <v>1800.292035</v>
      </c>
      <c r="H142" s="25" t="s">
        <v>12</v>
      </c>
    </row>
    <row r="143" ht="12.75" customHeight="1">
      <c r="A143" s="19" t="s">
        <v>144</v>
      </c>
      <c r="B143" s="20"/>
      <c r="C143" s="21">
        <v>31.508</v>
      </c>
      <c r="D143" s="22">
        <f t="shared" si="1"/>
        <v>1795.956</v>
      </c>
      <c r="E143" s="23">
        <f t="shared" si="2"/>
        <v>1710.434286</v>
      </c>
      <c r="F143" s="23">
        <f t="shared" si="5"/>
        <v>1632.687273</v>
      </c>
      <c r="G143" s="24">
        <f t="shared" si="6"/>
        <v>1589.341593</v>
      </c>
      <c r="H143" s="25" t="s">
        <v>12</v>
      </c>
    </row>
    <row r="144" ht="12.75" customHeight="1">
      <c r="A144" s="19" t="s">
        <v>145</v>
      </c>
      <c r="B144" s="20"/>
      <c r="C144" s="26">
        <v>35.51</v>
      </c>
      <c r="D144" s="22">
        <f t="shared" si="1"/>
        <v>2024.07</v>
      </c>
      <c r="E144" s="23">
        <f t="shared" si="2"/>
        <v>1927.685714</v>
      </c>
      <c r="F144" s="23">
        <f t="shared" si="5"/>
        <v>1840.063636</v>
      </c>
      <c r="G144" s="24">
        <f t="shared" si="6"/>
        <v>1791.212389</v>
      </c>
      <c r="H144" s="25" t="s">
        <v>12</v>
      </c>
    </row>
    <row r="145" ht="12.75" customHeight="1">
      <c r="A145" s="19" t="s">
        <v>146</v>
      </c>
      <c r="B145" s="20"/>
      <c r="C145" s="21">
        <v>45.372</v>
      </c>
      <c r="D145" s="22">
        <f t="shared" si="1"/>
        <v>2586.204</v>
      </c>
      <c r="E145" s="23">
        <f t="shared" si="2"/>
        <v>2463.051429</v>
      </c>
      <c r="F145" s="23">
        <f t="shared" si="5"/>
        <v>2351.094545</v>
      </c>
      <c r="G145" s="24">
        <f t="shared" si="6"/>
        <v>2288.676106</v>
      </c>
      <c r="H145" s="25" t="s">
        <v>12</v>
      </c>
    </row>
    <row r="146" ht="12.75" customHeight="1">
      <c r="A146" s="19" t="s">
        <v>147</v>
      </c>
      <c r="B146" s="20"/>
      <c r="C146" s="21">
        <v>60.496</v>
      </c>
      <c r="D146" s="22">
        <f t="shared" si="1"/>
        <v>3448.272</v>
      </c>
      <c r="E146" s="23">
        <f t="shared" si="2"/>
        <v>3284.068571</v>
      </c>
      <c r="F146" s="23">
        <f t="shared" si="5"/>
        <v>3134.792727</v>
      </c>
      <c r="G146" s="24">
        <f t="shared" si="6"/>
        <v>3051.568142</v>
      </c>
      <c r="H146" s="25" t="s">
        <v>12</v>
      </c>
    </row>
    <row r="147" ht="12.75" customHeight="1">
      <c r="A147" s="19" t="s">
        <v>148</v>
      </c>
      <c r="B147" s="20"/>
      <c r="C147" s="21">
        <v>71.839</v>
      </c>
      <c r="D147" s="22">
        <f t="shared" si="1"/>
        <v>4094.823</v>
      </c>
      <c r="E147" s="23">
        <f t="shared" si="2"/>
        <v>3899.831429</v>
      </c>
      <c r="F147" s="23">
        <f t="shared" si="5"/>
        <v>3722.566364</v>
      </c>
      <c r="G147" s="24">
        <f t="shared" si="6"/>
        <v>3623.737168</v>
      </c>
      <c r="H147" s="25" t="s">
        <v>12</v>
      </c>
    </row>
    <row r="148" ht="12.75" customHeight="1">
      <c r="A148" s="19" t="s">
        <v>149</v>
      </c>
      <c r="B148" s="20"/>
      <c r="C148" s="21">
        <v>94.525</v>
      </c>
      <c r="D148" s="22">
        <f t="shared" si="1"/>
        <v>5387.925</v>
      </c>
      <c r="E148" s="23">
        <f t="shared" si="2"/>
        <v>5131.357143</v>
      </c>
      <c r="F148" s="23">
        <f t="shared" si="5"/>
        <v>4898.113636</v>
      </c>
      <c r="G148" s="24">
        <f t="shared" si="6"/>
        <v>4768.075221</v>
      </c>
      <c r="H148" s="25" t="s">
        <v>12</v>
      </c>
    </row>
    <row r="149" ht="23.25" customHeight="1">
      <c r="A149" s="17" t="s">
        <v>150</v>
      </c>
      <c r="B149" s="18">
        <f>D149/1.05</f>
        <v>0</v>
      </c>
      <c r="C149" s="2"/>
      <c r="D149" s="2"/>
      <c r="E149" s="2"/>
      <c r="F149" s="2"/>
      <c r="G149" s="2"/>
      <c r="H149" s="3"/>
    </row>
    <row r="150" ht="12.75" customHeight="1">
      <c r="A150" s="35" t="s">
        <v>151</v>
      </c>
      <c r="B150" s="20"/>
      <c r="C150" s="36">
        <v>0.0631</v>
      </c>
      <c r="D150" s="22">
        <f t="shared" ref="D150:D190" si="7">C150*$H$5</f>
        <v>3.5967</v>
      </c>
      <c r="E150" s="23">
        <f t="shared" ref="E150:E190" si="8">D150/1.05</f>
        <v>3.425428571</v>
      </c>
      <c r="F150" s="23">
        <f t="shared" ref="F150:F190" si="9">D150/1.1</f>
        <v>3.269727273</v>
      </c>
      <c r="G150" s="24">
        <f t="shared" ref="G150:G190" si="10">D150/1.13</f>
        <v>3.182920354</v>
      </c>
      <c r="H150" s="25" t="s">
        <v>12</v>
      </c>
    </row>
    <row r="151" ht="12.75" customHeight="1">
      <c r="A151" s="35" t="s">
        <v>152</v>
      </c>
      <c r="B151" s="20"/>
      <c r="C151" s="36">
        <v>0.135</v>
      </c>
      <c r="D151" s="22">
        <f t="shared" si="7"/>
        <v>7.695</v>
      </c>
      <c r="E151" s="23">
        <f t="shared" si="8"/>
        <v>7.328571429</v>
      </c>
      <c r="F151" s="23">
        <f t="shared" si="9"/>
        <v>6.995454545</v>
      </c>
      <c r="G151" s="24">
        <f t="shared" si="10"/>
        <v>6.809734513</v>
      </c>
      <c r="H151" s="25" t="s">
        <v>12</v>
      </c>
    </row>
    <row r="152" ht="12.75" customHeight="1">
      <c r="A152" s="35" t="s">
        <v>153</v>
      </c>
      <c r="B152" s="20"/>
      <c r="C152" s="36">
        <v>0.158</v>
      </c>
      <c r="D152" s="22">
        <f t="shared" si="7"/>
        <v>9.006</v>
      </c>
      <c r="E152" s="23">
        <f t="shared" si="8"/>
        <v>8.577142857</v>
      </c>
      <c r="F152" s="23">
        <f t="shared" si="9"/>
        <v>8.187272727</v>
      </c>
      <c r="G152" s="24">
        <f t="shared" si="10"/>
        <v>7.969911504</v>
      </c>
      <c r="H152" s="25" t="s">
        <v>12</v>
      </c>
    </row>
    <row r="153" ht="12.75" customHeight="1">
      <c r="A153" s="35" t="s">
        <v>154</v>
      </c>
      <c r="B153" s="20"/>
      <c r="C153" s="37">
        <v>0.25344</v>
      </c>
      <c r="D153" s="22">
        <f t="shared" si="7"/>
        <v>14.44608</v>
      </c>
      <c r="E153" s="23">
        <f t="shared" si="8"/>
        <v>13.75817143</v>
      </c>
      <c r="F153" s="23">
        <f t="shared" si="9"/>
        <v>13.1328</v>
      </c>
      <c r="G153" s="24">
        <f t="shared" si="10"/>
        <v>12.78414159</v>
      </c>
      <c r="H153" s="25" t="s">
        <v>12</v>
      </c>
    </row>
    <row r="154" ht="12.75" customHeight="1">
      <c r="A154" s="35" t="s">
        <v>155</v>
      </c>
      <c r="B154" s="20"/>
      <c r="C154" s="37">
        <v>0.22528</v>
      </c>
      <c r="D154" s="22">
        <f t="shared" si="7"/>
        <v>12.84096</v>
      </c>
      <c r="E154" s="23">
        <f t="shared" si="8"/>
        <v>12.22948571</v>
      </c>
      <c r="F154" s="23">
        <f t="shared" si="9"/>
        <v>11.6736</v>
      </c>
      <c r="G154" s="24">
        <f t="shared" si="10"/>
        <v>11.36368142</v>
      </c>
      <c r="H154" s="25" t="s">
        <v>12</v>
      </c>
    </row>
    <row r="155" ht="12.75" customHeight="1">
      <c r="A155" s="35" t="s">
        <v>156</v>
      </c>
      <c r="B155" s="20"/>
      <c r="C155" s="37">
        <v>0.4224</v>
      </c>
      <c r="D155" s="22">
        <f t="shared" si="7"/>
        <v>24.0768</v>
      </c>
      <c r="E155" s="23">
        <f t="shared" si="8"/>
        <v>22.93028571</v>
      </c>
      <c r="F155" s="23">
        <f t="shared" si="9"/>
        <v>21.888</v>
      </c>
      <c r="G155" s="24">
        <f t="shared" si="10"/>
        <v>21.30690265</v>
      </c>
      <c r="H155" s="25" t="s">
        <v>12</v>
      </c>
    </row>
    <row r="156" ht="12.75" customHeight="1">
      <c r="A156" s="35" t="s">
        <v>157</v>
      </c>
      <c r="B156" s="20"/>
      <c r="C156" s="36">
        <v>0.3789</v>
      </c>
      <c r="D156" s="22">
        <f t="shared" si="7"/>
        <v>21.5973</v>
      </c>
      <c r="E156" s="23">
        <f t="shared" si="8"/>
        <v>20.56885714</v>
      </c>
      <c r="F156" s="23">
        <f t="shared" si="9"/>
        <v>19.63390909</v>
      </c>
      <c r="G156" s="24">
        <f t="shared" si="10"/>
        <v>19.11265487</v>
      </c>
      <c r="H156" s="25" t="s">
        <v>12</v>
      </c>
    </row>
    <row r="157" ht="12.75" customHeight="1">
      <c r="A157" s="35" t="s">
        <v>158</v>
      </c>
      <c r="B157" s="20"/>
      <c r="C157" s="37">
        <v>0.4224</v>
      </c>
      <c r="D157" s="22">
        <f t="shared" si="7"/>
        <v>24.0768</v>
      </c>
      <c r="E157" s="23">
        <f t="shared" si="8"/>
        <v>22.93028571</v>
      </c>
      <c r="F157" s="23">
        <f t="shared" si="9"/>
        <v>21.888</v>
      </c>
      <c r="G157" s="24">
        <f t="shared" si="10"/>
        <v>21.30690265</v>
      </c>
      <c r="H157" s="25" t="s">
        <v>12</v>
      </c>
    </row>
    <row r="158" ht="12.75" customHeight="1">
      <c r="A158" s="35" t="s">
        <v>159</v>
      </c>
      <c r="B158" s="20"/>
      <c r="C158" s="37">
        <v>0.2816</v>
      </c>
      <c r="D158" s="22">
        <f t="shared" si="7"/>
        <v>16.0512</v>
      </c>
      <c r="E158" s="23">
        <f t="shared" si="8"/>
        <v>15.28685714</v>
      </c>
      <c r="F158" s="23">
        <f t="shared" si="9"/>
        <v>14.592</v>
      </c>
      <c r="G158" s="24">
        <f t="shared" si="10"/>
        <v>14.20460177</v>
      </c>
      <c r="H158" s="25" t="s">
        <v>12</v>
      </c>
    </row>
    <row r="159" ht="12.75" customHeight="1">
      <c r="A159" s="35" t="s">
        <v>160</v>
      </c>
      <c r="B159" s="20"/>
      <c r="C159" s="36">
        <v>0.056</v>
      </c>
      <c r="D159" s="22">
        <f t="shared" si="7"/>
        <v>3.192</v>
      </c>
      <c r="E159" s="23">
        <f t="shared" si="8"/>
        <v>3.04</v>
      </c>
      <c r="F159" s="23">
        <f t="shared" si="9"/>
        <v>2.901818182</v>
      </c>
      <c r="G159" s="24">
        <f t="shared" si="10"/>
        <v>2.824778761</v>
      </c>
      <c r="H159" s="25" t="s">
        <v>12</v>
      </c>
    </row>
    <row r="160" ht="12.75" customHeight="1">
      <c r="A160" s="35" t="s">
        <v>161</v>
      </c>
      <c r="B160" s="20"/>
      <c r="C160" s="36">
        <v>0.088</v>
      </c>
      <c r="D160" s="22">
        <f t="shared" si="7"/>
        <v>5.016</v>
      </c>
      <c r="E160" s="23">
        <f t="shared" si="8"/>
        <v>4.777142857</v>
      </c>
      <c r="F160" s="23">
        <f t="shared" si="9"/>
        <v>4.56</v>
      </c>
      <c r="G160" s="24">
        <f t="shared" si="10"/>
        <v>4.438938053</v>
      </c>
      <c r="H160" s="25" t="s">
        <v>12</v>
      </c>
    </row>
    <row r="161" ht="12.75" customHeight="1">
      <c r="A161" s="38" t="s">
        <v>162</v>
      </c>
      <c r="B161" s="38"/>
      <c r="C161" s="36">
        <v>0.105</v>
      </c>
      <c r="D161" s="22">
        <f t="shared" si="7"/>
        <v>5.985</v>
      </c>
      <c r="E161" s="23">
        <f t="shared" si="8"/>
        <v>5.7</v>
      </c>
      <c r="F161" s="23">
        <f t="shared" si="9"/>
        <v>5.440909091</v>
      </c>
      <c r="G161" s="24">
        <f t="shared" si="10"/>
        <v>5.296460177</v>
      </c>
      <c r="H161" s="25" t="s">
        <v>12</v>
      </c>
    </row>
    <row r="162" ht="12.75" customHeight="1">
      <c r="A162" s="38" t="s">
        <v>163</v>
      </c>
      <c r="B162" s="38"/>
      <c r="C162" s="36">
        <v>0.211</v>
      </c>
      <c r="D162" s="22">
        <f t="shared" si="7"/>
        <v>12.027</v>
      </c>
      <c r="E162" s="23">
        <f t="shared" si="8"/>
        <v>11.45428571</v>
      </c>
      <c r="F162" s="23">
        <f t="shared" si="9"/>
        <v>10.93363636</v>
      </c>
      <c r="G162" s="24">
        <f t="shared" si="10"/>
        <v>10.64336283</v>
      </c>
      <c r="H162" s="25" t="s">
        <v>12</v>
      </c>
    </row>
    <row r="163" ht="12.75" customHeight="1">
      <c r="A163" s="35" t="s">
        <v>164</v>
      </c>
      <c r="B163" s="20"/>
      <c r="C163" s="36">
        <v>0.3158</v>
      </c>
      <c r="D163" s="22">
        <f t="shared" si="7"/>
        <v>18.0006</v>
      </c>
      <c r="E163" s="23">
        <f t="shared" si="8"/>
        <v>17.14342857</v>
      </c>
      <c r="F163" s="23">
        <f t="shared" si="9"/>
        <v>16.36418182</v>
      </c>
      <c r="G163" s="24">
        <f t="shared" si="10"/>
        <v>15.92973451</v>
      </c>
      <c r="H163" s="25" t="s">
        <v>12</v>
      </c>
    </row>
    <row r="164" ht="12.75" customHeight="1">
      <c r="A164" s="35" t="s">
        <v>165</v>
      </c>
      <c r="B164" s="20"/>
      <c r="C164" s="36">
        <v>0.469</v>
      </c>
      <c r="D164" s="22">
        <f t="shared" si="7"/>
        <v>26.733</v>
      </c>
      <c r="E164" s="23">
        <f t="shared" si="8"/>
        <v>25.46</v>
      </c>
      <c r="F164" s="23">
        <f t="shared" si="9"/>
        <v>24.30272727</v>
      </c>
      <c r="G164" s="24">
        <f t="shared" si="10"/>
        <v>23.65752212</v>
      </c>
      <c r="H164" s="25" t="s">
        <v>12</v>
      </c>
    </row>
    <row r="165" ht="12.75" customHeight="1">
      <c r="A165" s="35" t="s">
        <v>166</v>
      </c>
      <c r="B165" s="20"/>
      <c r="C165" s="36">
        <v>0.1228</v>
      </c>
      <c r="D165" s="22">
        <f t="shared" si="7"/>
        <v>6.9996</v>
      </c>
      <c r="E165" s="23">
        <f t="shared" si="8"/>
        <v>6.666285714</v>
      </c>
      <c r="F165" s="23">
        <f t="shared" si="9"/>
        <v>6.363272727</v>
      </c>
      <c r="G165" s="24">
        <f t="shared" si="10"/>
        <v>6.194336283</v>
      </c>
      <c r="H165" s="25" t="s">
        <v>12</v>
      </c>
    </row>
    <row r="166" ht="12.75" customHeight="1">
      <c r="A166" s="35" t="s">
        <v>167</v>
      </c>
      <c r="B166" s="20"/>
      <c r="C166" s="36">
        <v>0.1315</v>
      </c>
      <c r="D166" s="22">
        <f t="shared" si="7"/>
        <v>7.4955</v>
      </c>
      <c r="E166" s="23">
        <f t="shared" si="8"/>
        <v>7.138571429</v>
      </c>
      <c r="F166" s="23">
        <f t="shared" si="9"/>
        <v>6.814090909</v>
      </c>
      <c r="G166" s="24">
        <f t="shared" si="10"/>
        <v>6.633185841</v>
      </c>
      <c r="H166" s="25" t="s">
        <v>12</v>
      </c>
    </row>
    <row r="167" ht="12.75" customHeight="1">
      <c r="A167" s="19" t="s">
        <v>168</v>
      </c>
      <c r="B167" s="29"/>
      <c r="C167" s="39">
        <v>0.123</v>
      </c>
      <c r="D167" s="22">
        <f t="shared" si="7"/>
        <v>7.011</v>
      </c>
      <c r="E167" s="23">
        <f t="shared" si="8"/>
        <v>6.677142857</v>
      </c>
      <c r="F167" s="23">
        <f t="shared" si="9"/>
        <v>6.373636364</v>
      </c>
      <c r="G167" s="24">
        <f t="shared" si="10"/>
        <v>6.204424779</v>
      </c>
      <c r="H167" s="25" t="s">
        <v>12</v>
      </c>
    </row>
    <row r="168" ht="12.75" customHeight="1">
      <c r="A168" s="19" t="s">
        <v>169</v>
      </c>
      <c r="B168" s="29"/>
      <c r="C168" s="39">
        <v>0.103</v>
      </c>
      <c r="D168" s="22">
        <f t="shared" si="7"/>
        <v>5.871</v>
      </c>
      <c r="E168" s="23">
        <f t="shared" si="8"/>
        <v>5.591428571</v>
      </c>
      <c r="F168" s="23">
        <f t="shared" si="9"/>
        <v>5.337272727</v>
      </c>
      <c r="G168" s="24">
        <f t="shared" si="10"/>
        <v>5.195575221</v>
      </c>
      <c r="H168" s="25" t="s">
        <v>12</v>
      </c>
    </row>
    <row r="169" ht="12.75" customHeight="1">
      <c r="A169" s="35" t="s">
        <v>170</v>
      </c>
      <c r="B169" s="29"/>
      <c r="C169" s="39">
        <v>0.0947</v>
      </c>
      <c r="D169" s="22">
        <f t="shared" si="7"/>
        <v>5.3979</v>
      </c>
      <c r="E169" s="23">
        <f t="shared" si="8"/>
        <v>5.140857143</v>
      </c>
      <c r="F169" s="23">
        <f t="shared" si="9"/>
        <v>4.907181818</v>
      </c>
      <c r="G169" s="24">
        <f t="shared" si="10"/>
        <v>4.776902655</v>
      </c>
      <c r="H169" s="25" t="s">
        <v>12</v>
      </c>
    </row>
    <row r="170" ht="12.75" customHeight="1">
      <c r="A170" s="35" t="s">
        <v>171</v>
      </c>
      <c r="B170" s="20"/>
      <c r="C170" s="36">
        <v>0.1895</v>
      </c>
      <c r="D170" s="22">
        <f t="shared" si="7"/>
        <v>10.8015</v>
      </c>
      <c r="E170" s="23">
        <f t="shared" si="8"/>
        <v>10.28714286</v>
      </c>
      <c r="F170" s="23">
        <f t="shared" si="9"/>
        <v>9.819545455</v>
      </c>
      <c r="G170" s="24">
        <f t="shared" si="10"/>
        <v>9.558849558</v>
      </c>
      <c r="H170" s="25" t="s">
        <v>12</v>
      </c>
    </row>
    <row r="171" ht="12.75" customHeight="1">
      <c r="A171" s="35" t="s">
        <v>172</v>
      </c>
      <c r="B171" s="20"/>
      <c r="C171" s="37">
        <v>1.9008</v>
      </c>
      <c r="D171" s="22">
        <f t="shared" si="7"/>
        <v>108.3456</v>
      </c>
      <c r="E171" s="23">
        <f t="shared" si="8"/>
        <v>103.1862857</v>
      </c>
      <c r="F171" s="23">
        <f t="shared" si="9"/>
        <v>98.496</v>
      </c>
      <c r="G171" s="24">
        <f t="shared" si="10"/>
        <v>95.88106195</v>
      </c>
      <c r="H171" s="25" t="s">
        <v>12</v>
      </c>
    </row>
    <row r="172" ht="12.75" customHeight="1">
      <c r="A172" s="35" t="s">
        <v>173</v>
      </c>
      <c r="B172" s="20"/>
      <c r="C172" s="36">
        <v>0.278</v>
      </c>
      <c r="D172" s="22">
        <f t="shared" si="7"/>
        <v>15.846</v>
      </c>
      <c r="E172" s="23">
        <f t="shared" si="8"/>
        <v>15.09142857</v>
      </c>
      <c r="F172" s="23">
        <f t="shared" si="9"/>
        <v>14.40545455</v>
      </c>
      <c r="G172" s="24">
        <f t="shared" si="10"/>
        <v>14.02300885</v>
      </c>
      <c r="H172" s="25" t="s">
        <v>12</v>
      </c>
    </row>
    <row r="173" ht="12.75" customHeight="1">
      <c r="A173" s="35" t="s">
        <v>174</v>
      </c>
      <c r="B173" s="20"/>
      <c r="C173" s="36">
        <v>0.3156</v>
      </c>
      <c r="D173" s="22">
        <f t="shared" si="7"/>
        <v>17.9892</v>
      </c>
      <c r="E173" s="23">
        <f t="shared" si="8"/>
        <v>17.13257143</v>
      </c>
      <c r="F173" s="23">
        <f t="shared" si="9"/>
        <v>16.35381818</v>
      </c>
      <c r="G173" s="24">
        <f t="shared" si="10"/>
        <v>15.91964602</v>
      </c>
      <c r="H173" s="25" t="s">
        <v>12</v>
      </c>
    </row>
    <row r="174" ht="12.75" customHeight="1">
      <c r="A174" s="35" t="s">
        <v>175</v>
      </c>
      <c r="B174" s="20"/>
      <c r="C174" s="36">
        <v>0.492</v>
      </c>
      <c r="D174" s="22">
        <f t="shared" si="7"/>
        <v>28.044</v>
      </c>
      <c r="E174" s="23">
        <f t="shared" si="8"/>
        <v>26.70857143</v>
      </c>
      <c r="F174" s="23">
        <f t="shared" si="9"/>
        <v>25.49454545</v>
      </c>
      <c r="G174" s="24">
        <f t="shared" si="10"/>
        <v>24.81769912</v>
      </c>
      <c r="H174" s="25" t="s">
        <v>12</v>
      </c>
    </row>
    <row r="175" ht="12.75" customHeight="1">
      <c r="A175" s="35" t="s">
        <v>176</v>
      </c>
      <c r="B175" s="20"/>
      <c r="C175" s="36">
        <v>0.6189</v>
      </c>
      <c r="D175" s="22">
        <f t="shared" si="7"/>
        <v>35.2773</v>
      </c>
      <c r="E175" s="23">
        <f t="shared" si="8"/>
        <v>33.59742857</v>
      </c>
      <c r="F175" s="23">
        <f t="shared" si="9"/>
        <v>32.07027273</v>
      </c>
      <c r="G175" s="24">
        <f t="shared" si="10"/>
        <v>31.21884956</v>
      </c>
      <c r="H175" s="25" t="s">
        <v>12</v>
      </c>
    </row>
    <row r="176" ht="12.75" customHeight="1">
      <c r="A176" s="35" t="s">
        <v>177</v>
      </c>
      <c r="B176" s="20"/>
      <c r="C176" s="40">
        <v>5.9776</v>
      </c>
      <c r="D176" s="22">
        <f t="shared" si="7"/>
        <v>340.7232</v>
      </c>
      <c r="E176" s="23">
        <f t="shared" si="8"/>
        <v>324.4982857</v>
      </c>
      <c r="F176" s="23">
        <f t="shared" si="9"/>
        <v>309.7483636</v>
      </c>
      <c r="G176" s="24">
        <f t="shared" si="10"/>
        <v>301.5249558</v>
      </c>
      <c r="H176" s="25" t="s">
        <v>12</v>
      </c>
    </row>
    <row r="177" ht="12.75" customHeight="1">
      <c r="A177" s="35" t="s">
        <v>178</v>
      </c>
      <c r="B177" s="20"/>
      <c r="C177" s="40">
        <v>2.3552</v>
      </c>
      <c r="D177" s="22">
        <f t="shared" si="7"/>
        <v>134.2464</v>
      </c>
      <c r="E177" s="23">
        <f t="shared" si="8"/>
        <v>127.8537143</v>
      </c>
      <c r="F177" s="23">
        <f t="shared" si="9"/>
        <v>122.0421818</v>
      </c>
      <c r="G177" s="24">
        <f t="shared" si="10"/>
        <v>118.8021239</v>
      </c>
      <c r="H177" s="25" t="s">
        <v>12</v>
      </c>
    </row>
    <row r="178" ht="12.75" customHeight="1">
      <c r="A178" s="35" t="s">
        <v>179</v>
      </c>
      <c r="B178" s="20"/>
      <c r="C178" s="40">
        <v>8.0128</v>
      </c>
      <c r="D178" s="22">
        <f t="shared" si="7"/>
        <v>456.7296</v>
      </c>
      <c r="E178" s="23">
        <f t="shared" si="8"/>
        <v>434.9805714</v>
      </c>
      <c r="F178" s="23">
        <f t="shared" si="9"/>
        <v>415.2087273</v>
      </c>
      <c r="G178" s="24">
        <f t="shared" si="10"/>
        <v>404.1854867</v>
      </c>
      <c r="H178" s="25" t="s">
        <v>12</v>
      </c>
    </row>
    <row r="179" ht="12.75" customHeight="1">
      <c r="A179" s="35" t="s">
        <v>180</v>
      </c>
      <c r="B179" s="20"/>
      <c r="C179" s="40">
        <v>3.584</v>
      </c>
      <c r="D179" s="22">
        <f t="shared" si="7"/>
        <v>204.288</v>
      </c>
      <c r="E179" s="23">
        <f t="shared" si="8"/>
        <v>194.56</v>
      </c>
      <c r="F179" s="23">
        <f t="shared" si="9"/>
        <v>185.7163636</v>
      </c>
      <c r="G179" s="24">
        <f t="shared" si="10"/>
        <v>180.7858407</v>
      </c>
      <c r="H179" s="25" t="s">
        <v>12</v>
      </c>
    </row>
    <row r="180" ht="12.75" customHeight="1">
      <c r="A180" s="35" t="s">
        <v>181</v>
      </c>
      <c r="B180" s="20"/>
      <c r="C180" s="40">
        <v>6.6816</v>
      </c>
      <c r="D180" s="22">
        <f t="shared" si="7"/>
        <v>380.8512</v>
      </c>
      <c r="E180" s="23">
        <f t="shared" si="8"/>
        <v>362.7154286</v>
      </c>
      <c r="F180" s="23">
        <f t="shared" si="9"/>
        <v>346.2283636</v>
      </c>
      <c r="G180" s="24">
        <f t="shared" si="10"/>
        <v>337.0364602</v>
      </c>
      <c r="H180" s="25" t="s">
        <v>12</v>
      </c>
    </row>
    <row r="181" ht="12.75" customHeight="1">
      <c r="A181" s="35" t="s">
        <v>182</v>
      </c>
      <c r="B181" s="20"/>
      <c r="C181" s="40">
        <v>1.92</v>
      </c>
      <c r="D181" s="22">
        <f t="shared" si="7"/>
        <v>109.44</v>
      </c>
      <c r="E181" s="23">
        <f t="shared" si="8"/>
        <v>104.2285714</v>
      </c>
      <c r="F181" s="23">
        <f t="shared" si="9"/>
        <v>99.49090909</v>
      </c>
      <c r="G181" s="24">
        <f t="shared" si="10"/>
        <v>96.84955752</v>
      </c>
      <c r="H181" s="25" t="s">
        <v>12</v>
      </c>
    </row>
    <row r="182" ht="12.75" customHeight="1">
      <c r="A182" s="35" t="s">
        <v>183</v>
      </c>
      <c r="B182" s="20"/>
      <c r="C182" s="40">
        <v>0.85376</v>
      </c>
      <c r="D182" s="22">
        <f t="shared" si="7"/>
        <v>48.66432</v>
      </c>
      <c r="E182" s="23">
        <f t="shared" si="8"/>
        <v>46.34697143</v>
      </c>
      <c r="F182" s="23">
        <f t="shared" si="9"/>
        <v>44.24029091</v>
      </c>
      <c r="G182" s="24">
        <f t="shared" si="10"/>
        <v>43.06576991</v>
      </c>
      <c r="H182" s="25" t="s">
        <v>12</v>
      </c>
    </row>
    <row r="183" ht="12.75" customHeight="1">
      <c r="A183" s="35" t="s">
        <v>184</v>
      </c>
      <c r="B183" s="20"/>
      <c r="C183" s="40">
        <v>4.74</v>
      </c>
      <c r="D183" s="22">
        <f t="shared" si="7"/>
        <v>270.18</v>
      </c>
      <c r="E183" s="23">
        <f t="shared" si="8"/>
        <v>257.3142857</v>
      </c>
      <c r="F183" s="23">
        <f t="shared" si="9"/>
        <v>245.6181818</v>
      </c>
      <c r="G183" s="24">
        <f t="shared" si="10"/>
        <v>239.0973451</v>
      </c>
      <c r="H183" s="25" t="s">
        <v>12</v>
      </c>
    </row>
    <row r="184" ht="12.75" customHeight="1">
      <c r="A184" s="35" t="s">
        <v>185</v>
      </c>
      <c r="B184" s="20"/>
      <c r="C184" s="41">
        <v>10.12</v>
      </c>
      <c r="D184" s="22">
        <f t="shared" si="7"/>
        <v>576.84</v>
      </c>
      <c r="E184" s="23">
        <f t="shared" si="8"/>
        <v>549.3714286</v>
      </c>
      <c r="F184" s="23">
        <f t="shared" si="9"/>
        <v>524.4</v>
      </c>
      <c r="G184" s="24">
        <f t="shared" si="10"/>
        <v>510.4778761</v>
      </c>
      <c r="H184" s="25" t="s">
        <v>12</v>
      </c>
    </row>
    <row r="185" ht="12.75" customHeight="1">
      <c r="A185" s="35" t="s">
        <v>186</v>
      </c>
      <c r="B185" s="20"/>
      <c r="C185" s="41">
        <v>10.5</v>
      </c>
      <c r="D185" s="22">
        <f t="shared" si="7"/>
        <v>598.5</v>
      </c>
      <c r="E185" s="23">
        <f t="shared" si="8"/>
        <v>570</v>
      </c>
      <c r="F185" s="23">
        <f t="shared" si="9"/>
        <v>544.0909091</v>
      </c>
      <c r="G185" s="24">
        <f t="shared" si="10"/>
        <v>529.6460177</v>
      </c>
      <c r="H185" s="25" t="s">
        <v>12</v>
      </c>
    </row>
    <row r="186" ht="12.75" customHeight="1">
      <c r="A186" s="35" t="s">
        <v>187</v>
      </c>
      <c r="B186" s="20"/>
      <c r="C186" s="40">
        <v>15.0</v>
      </c>
      <c r="D186" s="22">
        <f t="shared" si="7"/>
        <v>855</v>
      </c>
      <c r="E186" s="23">
        <f t="shared" si="8"/>
        <v>814.2857143</v>
      </c>
      <c r="F186" s="23">
        <f t="shared" si="9"/>
        <v>777.2727273</v>
      </c>
      <c r="G186" s="24">
        <f t="shared" si="10"/>
        <v>756.6371681</v>
      </c>
      <c r="H186" s="25" t="s">
        <v>12</v>
      </c>
    </row>
    <row r="187" ht="12.75" customHeight="1">
      <c r="A187" s="35" t="s">
        <v>188</v>
      </c>
      <c r="B187" s="20"/>
      <c r="C187" s="40">
        <v>21.0</v>
      </c>
      <c r="D187" s="22">
        <f t="shared" si="7"/>
        <v>1197</v>
      </c>
      <c r="E187" s="23">
        <f t="shared" si="8"/>
        <v>1140</v>
      </c>
      <c r="F187" s="23">
        <f t="shared" si="9"/>
        <v>1088.181818</v>
      </c>
      <c r="G187" s="24">
        <f t="shared" si="10"/>
        <v>1059.292035</v>
      </c>
      <c r="H187" s="25" t="s">
        <v>12</v>
      </c>
    </row>
    <row r="188" ht="12.75" customHeight="1">
      <c r="A188" s="35" t="s">
        <v>189</v>
      </c>
      <c r="B188" s="20"/>
      <c r="C188" s="40">
        <v>27.0</v>
      </c>
      <c r="D188" s="22">
        <f t="shared" si="7"/>
        <v>1539</v>
      </c>
      <c r="E188" s="23">
        <f t="shared" si="8"/>
        <v>1465.714286</v>
      </c>
      <c r="F188" s="23">
        <f t="shared" si="9"/>
        <v>1399.090909</v>
      </c>
      <c r="G188" s="24">
        <f t="shared" si="10"/>
        <v>1361.946903</v>
      </c>
      <c r="H188" s="25" t="s">
        <v>12</v>
      </c>
    </row>
    <row r="189" ht="12.75" customHeight="1">
      <c r="A189" s="35" t="s">
        <v>190</v>
      </c>
      <c r="B189" s="20"/>
      <c r="C189" s="41">
        <v>37.09</v>
      </c>
      <c r="D189" s="22">
        <f t="shared" si="7"/>
        <v>2114.13</v>
      </c>
      <c r="E189" s="23">
        <f t="shared" si="8"/>
        <v>2013.457143</v>
      </c>
      <c r="F189" s="23">
        <f t="shared" si="9"/>
        <v>1921.936364</v>
      </c>
      <c r="G189" s="24">
        <f t="shared" si="10"/>
        <v>1870.911504</v>
      </c>
      <c r="H189" s="25" t="s">
        <v>12</v>
      </c>
    </row>
    <row r="190" ht="12.75" customHeight="1">
      <c r="A190" s="35" t="s">
        <v>191</v>
      </c>
      <c r="B190" s="20"/>
      <c r="C190" s="40">
        <v>2.7</v>
      </c>
      <c r="D190" s="22">
        <f t="shared" si="7"/>
        <v>153.9</v>
      </c>
      <c r="E190" s="23">
        <f t="shared" si="8"/>
        <v>146.5714286</v>
      </c>
      <c r="F190" s="23">
        <f t="shared" si="9"/>
        <v>139.9090909</v>
      </c>
      <c r="G190" s="24">
        <f t="shared" si="10"/>
        <v>136.1946903</v>
      </c>
      <c r="H190" s="25" t="s">
        <v>12</v>
      </c>
    </row>
    <row r="191" ht="21.0" customHeight="1">
      <c r="A191" s="17" t="s">
        <v>192</v>
      </c>
      <c r="B191" s="18">
        <f>D191/1.05</f>
        <v>0</v>
      </c>
      <c r="C191" s="2"/>
      <c r="D191" s="2"/>
      <c r="E191" s="2"/>
      <c r="F191" s="2"/>
      <c r="G191" s="2"/>
      <c r="H191" s="3"/>
    </row>
    <row r="192" ht="12.75" customHeight="1">
      <c r="A192" s="35" t="s">
        <v>193</v>
      </c>
      <c r="B192" s="20"/>
      <c r="C192" s="40">
        <v>0.5632</v>
      </c>
      <c r="D192" s="22">
        <f t="shared" ref="D192:D201" si="11">C192*$H$5</f>
        <v>32.1024</v>
      </c>
      <c r="E192" s="23">
        <f t="shared" ref="E192:E201" si="12">D192/1.05</f>
        <v>30.57371429</v>
      </c>
      <c r="F192" s="23">
        <f t="shared" ref="F192:F201" si="13">D192/1.1</f>
        <v>29.184</v>
      </c>
      <c r="G192" s="24">
        <f t="shared" ref="G192:G201" si="14">D192/1.13</f>
        <v>28.40920354</v>
      </c>
      <c r="H192" s="25" t="s">
        <v>12</v>
      </c>
    </row>
    <row r="193" ht="12.75" customHeight="1">
      <c r="A193" s="35" t="s">
        <v>194</v>
      </c>
      <c r="B193" s="20"/>
      <c r="C193" s="36">
        <v>0.088</v>
      </c>
      <c r="D193" s="22">
        <f t="shared" si="11"/>
        <v>5.016</v>
      </c>
      <c r="E193" s="23">
        <f t="shared" si="12"/>
        <v>4.777142857</v>
      </c>
      <c r="F193" s="23">
        <f t="shared" si="13"/>
        <v>4.56</v>
      </c>
      <c r="G193" s="24">
        <f t="shared" si="14"/>
        <v>4.438938053</v>
      </c>
      <c r="H193" s="25" t="s">
        <v>12</v>
      </c>
    </row>
    <row r="194" ht="12.75" customHeight="1">
      <c r="A194" s="35" t="s">
        <v>195</v>
      </c>
      <c r="B194" s="20"/>
      <c r="C194" s="36">
        <v>0.176</v>
      </c>
      <c r="D194" s="22">
        <f t="shared" si="11"/>
        <v>10.032</v>
      </c>
      <c r="E194" s="23">
        <f t="shared" si="12"/>
        <v>9.554285714</v>
      </c>
      <c r="F194" s="23">
        <f t="shared" si="13"/>
        <v>9.12</v>
      </c>
      <c r="G194" s="24">
        <f t="shared" si="14"/>
        <v>8.877876106</v>
      </c>
      <c r="H194" s="25" t="s">
        <v>12</v>
      </c>
    </row>
    <row r="195" ht="12.75" customHeight="1">
      <c r="A195" s="35" t="s">
        <v>196</v>
      </c>
      <c r="B195" s="20"/>
      <c r="C195" s="40">
        <v>4.224</v>
      </c>
      <c r="D195" s="22">
        <f t="shared" si="11"/>
        <v>240.768</v>
      </c>
      <c r="E195" s="23">
        <f t="shared" si="12"/>
        <v>229.3028571</v>
      </c>
      <c r="F195" s="23">
        <f t="shared" si="13"/>
        <v>218.88</v>
      </c>
      <c r="G195" s="24">
        <f t="shared" si="14"/>
        <v>213.0690265</v>
      </c>
      <c r="H195" s="25" t="s">
        <v>12</v>
      </c>
    </row>
    <row r="196" ht="12.75" customHeight="1">
      <c r="A196" s="35" t="s">
        <v>197</v>
      </c>
      <c r="B196" s="20"/>
      <c r="C196" s="36">
        <v>0.85</v>
      </c>
      <c r="D196" s="22">
        <f t="shared" si="11"/>
        <v>48.45</v>
      </c>
      <c r="E196" s="23">
        <f t="shared" si="12"/>
        <v>46.14285714</v>
      </c>
      <c r="F196" s="23">
        <f t="shared" si="13"/>
        <v>44.04545455</v>
      </c>
      <c r="G196" s="24">
        <f t="shared" si="14"/>
        <v>42.87610619</v>
      </c>
      <c r="H196" s="25" t="s">
        <v>12</v>
      </c>
    </row>
    <row r="197" ht="12.75" customHeight="1">
      <c r="A197" s="35" t="s">
        <v>198</v>
      </c>
      <c r="B197" s="20"/>
      <c r="C197" s="36">
        <v>1.348</v>
      </c>
      <c r="D197" s="22">
        <f t="shared" si="11"/>
        <v>76.836</v>
      </c>
      <c r="E197" s="23">
        <f t="shared" si="12"/>
        <v>73.17714286</v>
      </c>
      <c r="F197" s="23">
        <f t="shared" si="13"/>
        <v>69.85090909</v>
      </c>
      <c r="G197" s="24">
        <f t="shared" si="14"/>
        <v>67.99646018</v>
      </c>
      <c r="H197" s="25" t="s">
        <v>12</v>
      </c>
    </row>
    <row r="198" ht="12.75" customHeight="1">
      <c r="A198" s="35" t="s">
        <v>199</v>
      </c>
      <c r="B198" s="20"/>
      <c r="C198" s="40">
        <v>0.9216</v>
      </c>
      <c r="D198" s="22">
        <f t="shared" si="11"/>
        <v>52.5312</v>
      </c>
      <c r="E198" s="23">
        <f t="shared" si="12"/>
        <v>50.02971429</v>
      </c>
      <c r="F198" s="23">
        <f t="shared" si="13"/>
        <v>47.75563636</v>
      </c>
      <c r="G198" s="24">
        <f t="shared" si="14"/>
        <v>46.48778761</v>
      </c>
      <c r="H198" s="25" t="s">
        <v>12</v>
      </c>
    </row>
    <row r="199" ht="12.75" customHeight="1">
      <c r="A199" s="35" t="s">
        <v>200</v>
      </c>
      <c r="B199" s="20"/>
      <c r="C199" s="40">
        <v>2.0864</v>
      </c>
      <c r="D199" s="22">
        <f t="shared" si="11"/>
        <v>118.9248</v>
      </c>
      <c r="E199" s="23">
        <f t="shared" si="12"/>
        <v>113.2617143</v>
      </c>
      <c r="F199" s="23">
        <f t="shared" si="13"/>
        <v>108.1134545</v>
      </c>
      <c r="G199" s="24">
        <f t="shared" si="14"/>
        <v>105.2431858</v>
      </c>
      <c r="H199" s="25" t="s">
        <v>12</v>
      </c>
    </row>
    <row r="200" ht="12.75" customHeight="1">
      <c r="A200" s="35" t="s">
        <v>201</v>
      </c>
      <c r="B200" s="20"/>
      <c r="C200" s="40">
        <v>3.84</v>
      </c>
      <c r="D200" s="22">
        <f t="shared" si="11"/>
        <v>218.88</v>
      </c>
      <c r="E200" s="23">
        <f t="shared" si="12"/>
        <v>208.4571429</v>
      </c>
      <c r="F200" s="23">
        <f t="shared" si="13"/>
        <v>198.9818182</v>
      </c>
      <c r="G200" s="24">
        <f t="shared" si="14"/>
        <v>193.699115</v>
      </c>
      <c r="H200" s="25" t="s">
        <v>12</v>
      </c>
    </row>
    <row r="201" ht="12.75" customHeight="1">
      <c r="A201" s="35" t="s">
        <v>202</v>
      </c>
      <c r="B201" s="20"/>
      <c r="C201" s="40">
        <v>9.472</v>
      </c>
      <c r="D201" s="22">
        <f t="shared" si="11"/>
        <v>539.904</v>
      </c>
      <c r="E201" s="23">
        <f t="shared" si="12"/>
        <v>514.1942857</v>
      </c>
      <c r="F201" s="23">
        <f t="shared" si="13"/>
        <v>490.8218182</v>
      </c>
      <c r="G201" s="24">
        <f t="shared" si="14"/>
        <v>477.7911504</v>
      </c>
      <c r="H201" s="25" t="s">
        <v>12</v>
      </c>
    </row>
    <row r="202" ht="21.75" customHeight="1">
      <c r="A202" s="17" t="s">
        <v>203</v>
      </c>
      <c r="B202" s="18">
        <f>D202/1.05</f>
        <v>0</v>
      </c>
      <c r="C202" s="2"/>
      <c r="D202" s="2"/>
      <c r="E202" s="2"/>
      <c r="F202" s="2"/>
      <c r="G202" s="2"/>
      <c r="H202" s="3"/>
    </row>
    <row r="203" ht="12.75" customHeight="1">
      <c r="A203" s="35" t="s">
        <v>204</v>
      </c>
      <c r="B203" s="20"/>
      <c r="C203" s="42">
        <v>0.04</v>
      </c>
      <c r="D203" s="22">
        <f t="shared" ref="D203:D224" si="15">C203*$H$5</f>
        <v>2.28</v>
      </c>
      <c r="E203" s="23">
        <f t="shared" ref="E203:E224" si="16">D203/1.05</f>
        <v>2.171428571</v>
      </c>
      <c r="F203" s="23">
        <f t="shared" ref="F203:F224" si="17">D203/1.1</f>
        <v>2.072727273</v>
      </c>
      <c r="G203" s="24">
        <f t="shared" ref="G203:G224" si="18">D203/1.13</f>
        <v>2.017699115</v>
      </c>
      <c r="H203" s="25" t="s">
        <v>12</v>
      </c>
    </row>
    <row r="204" ht="12.75" customHeight="1">
      <c r="A204" s="35" t="s">
        <v>205</v>
      </c>
      <c r="B204" s="20"/>
      <c r="C204" s="42">
        <v>0.04</v>
      </c>
      <c r="D204" s="22">
        <f t="shared" si="15"/>
        <v>2.28</v>
      </c>
      <c r="E204" s="23">
        <f t="shared" si="16"/>
        <v>2.171428571</v>
      </c>
      <c r="F204" s="23">
        <f t="shared" si="17"/>
        <v>2.072727273</v>
      </c>
      <c r="G204" s="24">
        <f t="shared" si="18"/>
        <v>2.017699115</v>
      </c>
      <c r="H204" s="25" t="s">
        <v>12</v>
      </c>
    </row>
    <row r="205" ht="12.75" customHeight="1">
      <c r="A205" s="35" t="s">
        <v>206</v>
      </c>
      <c r="B205" s="20"/>
      <c r="C205" s="42">
        <v>0.03</v>
      </c>
      <c r="D205" s="22">
        <f t="shared" si="15"/>
        <v>1.71</v>
      </c>
      <c r="E205" s="23">
        <f t="shared" si="16"/>
        <v>1.628571429</v>
      </c>
      <c r="F205" s="23">
        <f t="shared" si="17"/>
        <v>1.554545455</v>
      </c>
      <c r="G205" s="24">
        <f t="shared" si="18"/>
        <v>1.513274336</v>
      </c>
      <c r="H205" s="25" t="s">
        <v>12</v>
      </c>
    </row>
    <row r="206" ht="12.75" customHeight="1">
      <c r="A206" s="35" t="s">
        <v>207</v>
      </c>
      <c r="B206" s="20"/>
      <c r="C206" s="42">
        <v>0.03</v>
      </c>
      <c r="D206" s="22">
        <f t="shared" si="15"/>
        <v>1.71</v>
      </c>
      <c r="E206" s="23">
        <f t="shared" si="16"/>
        <v>1.628571429</v>
      </c>
      <c r="F206" s="23">
        <f t="shared" si="17"/>
        <v>1.554545455</v>
      </c>
      <c r="G206" s="24">
        <f t="shared" si="18"/>
        <v>1.513274336</v>
      </c>
      <c r="H206" s="25" t="s">
        <v>12</v>
      </c>
    </row>
    <row r="207" ht="12.75" customHeight="1">
      <c r="A207" s="35" t="s">
        <v>208</v>
      </c>
      <c r="B207" s="20"/>
      <c r="C207" s="43">
        <v>0.03</v>
      </c>
      <c r="D207" s="22">
        <f t="shared" si="15"/>
        <v>1.71</v>
      </c>
      <c r="E207" s="23">
        <f t="shared" si="16"/>
        <v>1.628571429</v>
      </c>
      <c r="F207" s="23">
        <f t="shared" si="17"/>
        <v>1.554545455</v>
      </c>
      <c r="G207" s="24">
        <f t="shared" si="18"/>
        <v>1.513274336</v>
      </c>
      <c r="H207" s="25" t="s">
        <v>12</v>
      </c>
    </row>
    <row r="208" ht="12.75" customHeight="1">
      <c r="A208" s="35" t="s">
        <v>209</v>
      </c>
      <c r="B208" s="20"/>
      <c r="C208" s="42">
        <v>0.04</v>
      </c>
      <c r="D208" s="22">
        <f t="shared" si="15"/>
        <v>2.28</v>
      </c>
      <c r="E208" s="23">
        <f t="shared" si="16"/>
        <v>2.171428571</v>
      </c>
      <c r="F208" s="23">
        <f t="shared" si="17"/>
        <v>2.072727273</v>
      </c>
      <c r="G208" s="24">
        <f t="shared" si="18"/>
        <v>2.017699115</v>
      </c>
      <c r="H208" s="25" t="s">
        <v>12</v>
      </c>
    </row>
    <row r="209" ht="12.75" customHeight="1">
      <c r="A209" s="35" t="s">
        <v>210</v>
      </c>
      <c r="B209" s="20"/>
      <c r="C209" s="42">
        <v>0.06</v>
      </c>
      <c r="D209" s="22">
        <f t="shared" si="15"/>
        <v>3.42</v>
      </c>
      <c r="E209" s="23">
        <f t="shared" si="16"/>
        <v>3.257142857</v>
      </c>
      <c r="F209" s="23">
        <f t="shared" si="17"/>
        <v>3.109090909</v>
      </c>
      <c r="G209" s="24">
        <f t="shared" si="18"/>
        <v>3.026548673</v>
      </c>
      <c r="H209" s="25" t="s">
        <v>12</v>
      </c>
    </row>
    <row r="210" ht="12.75" customHeight="1">
      <c r="A210" s="19" t="s">
        <v>211</v>
      </c>
      <c r="B210" s="29"/>
      <c r="C210" s="44">
        <v>0.29</v>
      </c>
      <c r="D210" s="22">
        <f t="shared" si="15"/>
        <v>16.53</v>
      </c>
      <c r="E210" s="23">
        <f t="shared" si="16"/>
        <v>15.74285714</v>
      </c>
      <c r="F210" s="23">
        <f t="shared" si="17"/>
        <v>15.02727273</v>
      </c>
      <c r="G210" s="24">
        <f t="shared" si="18"/>
        <v>14.62831858</v>
      </c>
      <c r="H210" s="25" t="s">
        <v>12</v>
      </c>
    </row>
    <row r="211" ht="12.75" customHeight="1">
      <c r="A211" s="35" t="s">
        <v>212</v>
      </c>
      <c r="B211" s="20"/>
      <c r="C211" s="42">
        <v>0.04</v>
      </c>
      <c r="D211" s="22">
        <f t="shared" si="15"/>
        <v>2.28</v>
      </c>
      <c r="E211" s="23">
        <f t="shared" si="16"/>
        <v>2.171428571</v>
      </c>
      <c r="F211" s="23">
        <f t="shared" si="17"/>
        <v>2.072727273</v>
      </c>
      <c r="G211" s="24">
        <f t="shared" si="18"/>
        <v>2.017699115</v>
      </c>
      <c r="H211" s="25" t="s">
        <v>12</v>
      </c>
    </row>
    <row r="212" ht="12.75" customHeight="1">
      <c r="A212" s="35" t="s">
        <v>213</v>
      </c>
      <c r="B212" s="20"/>
      <c r="C212" s="42">
        <v>0.04</v>
      </c>
      <c r="D212" s="22">
        <f t="shared" si="15"/>
        <v>2.28</v>
      </c>
      <c r="E212" s="23">
        <f t="shared" si="16"/>
        <v>2.171428571</v>
      </c>
      <c r="F212" s="23">
        <f t="shared" si="17"/>
        <v>2.072727273</v>
      </c>
      <c r="G212" s="24">
        <f t="shared" si="18"/>
        <v>2.017699115</v>
      </c>
      <c r="H212" s="25" t="s">
        <v>12</v>
      </c>
    </row>
    <row r="213" ht="12.75" customHeight="1">
      <c r="A213" s="35" t="s">
        <v>214</v>
      </c>
      <c r="B213" s="20"/>
      <c r="C213" s="42">
        <v>0.05</v>
      </c>
      <c r="D213" s="22">
        <f t="shared" si="15"/>
        <v>2.85</v>
      </c>
      <c r="E213" s="23">
        <f t="shared" si="16"/>
        <v>2.714285714</v>
      </c>
      <c r="F213" s="23">
        <f t="shared" si="17"/>
        <v>2.590909091</v>
      </c>
      <c r="G213" s="24">
        <f t="shared" si="18"/>
        <v>2.522123894</v>
      </c>
      <c r="H213" s="25" t="s">
        <v>12</v>
      </c>
    </row>
    <row r="214" ht="12.75" customHeight="1">
      <c r="A214" s="35" t="s">
        <v>215</v>
      </c>
      <c r="B214" s="20"/>
      <c r="C214" s="42">
        <v>0.11</v>
      </c>
      <c r="D214" s="22">
        <f t="shared" si="15"/>
        <v>6.27</v>
      </c>
      <c r="E214" s="23">
        <f t="shared" si="16"/>
        <v>5.971428571</v>
      </c>
      <c r="F214" s="23">
        <f t="shared" si="17"/>
        <v>5.7</v>
      </c>
      <c r="G214" s="24">
        <f t="shared" si="18"/>
        <v>5.548672566</v>
      </c>
      <c r="H214" s="25" t="s">
        <v>12</v>
      </c>
    </row>
    <row r="215" ht="12.75" customHeight="1">
      <c r="A215" s="35" t="s">
        <v>216</v>
      </c>
      <c r="B215" s="20"/>
      <c r="C215" s="42">
        <v>0.17</v>
      </c>
      <c r="D215" s="22">
        <f t="shared" si="15"/>
        <v>9.69</v>
      </c>
      <c r="E215" s="23">
        <f t="shared" si="16"/>
        <v>9.228571429</v>
      </c>
      <c r="F215" s="23">
        <f t="shared" si="17"/>
        <v>8.809090909</v>
      </c>
      <c r="G215" s="24">
        <f t="shared" si="18"/>
        <v>8.575221239</v>
      </c>
      <c r="H215" s="25" t="s">
        <v>12</v>
      </c>
    </row>
    <row r="216" ht="12.75" customHeight="1">
      <c r="A216" s="35" t="s">
        <v>217</v>
      </c>
      <c r="B216" s="20"/>
      <c r="C216" s="42">
        <v>0.14</v>
      </c>
      <c r="D216" s="22">
        <f t="shared" si="15"/>
        <v>7.98</v>
      </c>
      <c r="E216" s="23">
        <f t="shared" si="16"/>
        <v>7.6</v>
      </c>
      <c r="F216" s="23">
        <f t="shared" si="17"/>
        <v>7.254545455</v>
      </c>
      <c r="G216" s="24">
        <f t="shared" si="18"/>
        <v>7.061946903</v>
      </c>
      <c r="H216" s="25" t="s">
        <v>12</v>
      </c>
    </row>
    <row r="217" ht="12.75" customHeight="1">
      <c r="A217" s="35" t="s">
        <v>218</v>
      </c>
      <c r="B217" s="20"/>
      <c r="C217" s="42">
        <v>0.13</v>
      </c>
      <c r="D217" s="22">
        <f t="shared" si="15"/>
        <v>7.41</v>
      </c>
      <c r="E217" s="23">
        <f t="shared" si="16"/>
        <v>7.057142857</v>
      </c>
      <c r="F217" s="23">
        <f t="shared" si="17"/>
        <v>6.736363636</v>
      </c>
      <c r="G217" s="24">
        <f t="shared" si="18"/>
        <v>6.557522124</v>
      </c>
      <c r="H217" s="25" t="s">
        <v>12</v>
      </c>
    </row>
    <row r="218" ht="12.75" customHeight="1">
      <c r="A218" s="35" t="s">
        <v>219</v>
      </c>
      <c r="B218" s="20"/>
      <c r="C218" s="42">
        <v>0.13</v>
      </c>
      <c r="D218" s="22">
        <f t="shared" si="15"/>
        <v>7.41</v>
      </c>
      <c r="E218" s="23">
        <f t="shared" si="16"/>
        <v>7.057142857</v>
      </c>
      <c r="F218" s="23">
        <f t="shared" si="17"/>
        <v>6.736363636</v>
      </c>
      <c r="G218" s="24">
        <f t="shared" si="18"/>
        <v>6.557522124</v>
      </c>
      <c r="H218" s="25" t="s">
        <v>12</v>
      </c>
    </row>
    <row r="219" ht="12.75" customHeight="1">
      <c r="A219" s="35" t="s">
        <v>220</v>
      </c>
      <c r="B219" s="20"/>
      <c r="C219" s="42">
        <v>0.06</v>
      </c>
      <c r="D219" s="22">
        <f t="shared" si="15"/>
        <v>3.42</v>
      </c>
      <c r="E219" s="23">
        <f t="shared" si="16"/>
        <v>3.257142857</v>
      </c>
      <c r="F219" s="23">
        <f t="shared" si="17"/>
        <v>3.109090909</v>
      </c>
      <c r="G219" s="24">
        <f t="shared" si="18"/>
        <v>3.026548673</v>
      </c>
      <c r="H219" s="25" t="s">
        <v>12</v>
      </c>
    </row>
    <row r="220" ht="12.75" customHeight="1">
      <c r="A220" s="35" t="s">
        <v>221</v>
      </c>
      <c r="B220" s="20"/>
      <c r="C220" s="42">
        <v>0.08</v>
      </c>
      <c r="D220" s="22">
        <f t="shared" si="15"/>
        <v>4.56</v>
      </c>
      <c r="E220" s="23">
        <f t="shared" si="16"/>
        <v>4.342857143</v>
      </c>
      <c r="F220" s="23">
        <f t="shared" si="17"/>
        <v>4.145454545</v>
      </c>
      <c r="G220" s="24">
        <f t="shared" si="18"/>
        <v>4.03539823</v>
      </c>
      <c r="H220" s="25" t="s">
        <v>12</v>
      </c>
    </row>
    <row r="221" ht="12.75" customHeight="1">
      <c r="A221" s="35" t="s">
        <v>222</v>
      </c>
      <c r="B221" s="20"/>
      <c r="C221" s="42">
        <v>0.12</v>
      </c>
      <c r="D221" s="22">
        <f t="shared" si="15"/>
        <v>6.84</v>
      </c>
      <c r="E221" s="23">
        <f t="shared" si="16"/>
        <v>6.514285714</v>
      </c>
      <c r="F221" s="23">
        <f t="shared" si="17"/>
        <v>6.218181818</v>
      </c>
      <c r="G221" s="24">
        <f t="shared" si="18"/>
        <v>6.053097345</v>
      </c>
      <c r="H221" s="25" t="s">
        <v>12</v>
      </c>
    </row>
    <row r="222" ht="12.75" customHeight="1">
      <c r="A222" s="35" t="s">
        <v>223</v>
      </c>
      <c r="B222" s="20"/>
      <c r="C222" s="42">
        <v>0.11</v>
      </c>
      <c r="D222" s="22">
        <f t="shared" si="15"/>
        <v>6.27</v>
      </c>
      <c r="E222" s="23">
        <f t="shared" si="16"/>
        <v>5.971428571</v>
      </c>
      <c r="F222" s="23">
        <f t="shared" si="17"/>
        <v>5.7</v>
      </c>
      <c r="G222" s="24">
        <f t="shared" si="18"/>
        <v>5.548672566</v>
      </c>
      <c r="H222" s="25" t="s">
        <v>12</v>
      </c>
    </row>
    <row r="223" ht="12.75" customHeight="1">
      <c r="A223" s="35" t="s">
        <v>224</v>
      </c>
      <c r="B223" s="20"/>
      <c r="C223" s="42">
        <v>0.25</v>
      </c>
      <c r="D223" s="22">
        <f t="shared" si="15"/>
        <v>14.25</v>
      </c>
      <c r="E223" s="23">
        <f t="shared" si="16"/>
        <v>13.57142857</v>
      </c>
      <c r="F223" s="23">
        <f t="shared" si="17"/>
        <v>12.95454545</v>
      </c>
      <c r="G223" s="24">
        <f t="shared" si="18"/>
        <v>12.61061947</v>
      </c>
      <c r="H223" s="25" t="s">
        <v>12</v>
      </c>
    </row>
    <row r="224" ht="12.75" customHeight="1">
      <c r="A224" s="35" t="s">
        <v>225</v>
      </c>
      <c r="B224" s="20"/>
      <c r="C224" s="42">
        <v>0.16</v>
      </c>
      <c r="D224" s="22">
        <f t="shared" si="15"/>
        <v>9.12</v>
      </c>
      <c r="E224" s="23">
        <f t="shared" si="16"/>
        <v>8.685714286</v>
      </c>
      <c r="F224" s="23">
        <f t="shared" si="17"/>
        <v>8.290909091</v>
      </c>
      <c r="G224" s="24">
        <f t="shared" si="18"/>
        <v>8.07079646</v>
      </c>
      <c r="H224" s="25" t="s">
        <v>12</v>
      </c>
    </row>
    <row r="225" ht="18.75" customHeight="1">
      <c r="A225" s="17" t="s">
        <v>226</v>
      </c>
      <c r="B225" s="18">
        <f>D225/1.05</f>
        <v>0</v>
      </c>
      <c r="C225" s="2"/>
      <c r="D225" s="2"/>
      <c r="E225" s="2"/>
      <c r="F225" s="2"/>
      <c r="G225" s="2"/>
      <c r="H225" s="3"/>
    </row>
    <row r="226" ht="12.75" customHeight="1">
      <c r="A226" s="35" t="s">
        <v>227</v>
      </c>
      <c r="B226" s="20"/>
      <c r="C226" s="45">
        <v>0.185</v>
      </c>
      <c r="D226" s="22">
        <f t="shared" ref="D226:D250" si="19">C226*$H$5</f>
        <v>10.545</v>
      </c>
      <c r="E226" s="23">
        <f t="shared" ref="E226:E240" si="20">D226/1.05</f>
        <v>10.04285714</v>
      </c>
      <c r="F226" s="23">
        <f t="shared" ref="F226:F232" si="21">D226/1.1</f>
        <v>9.586363636</v>
      </c>
      <c r="G226" s="24">
        <f t="shared" ref="G226:G232" si="22">D226/1.13</f>
        <v>9.331858407</v>
      </c>
      <c r="H226" s="25" t="s">
        <v>12</v>
      </c>
    </row>
    <row r="227" ht="12.75" customHeight="1">
      <c r="A227" s="35" t="s">
        <v>228</v>
      </c>
      <c r="B227" s="20"/>
      <c r="C227" s="45">
        <v>0.395</v>
      </c>
      <c r="D227" s="22">
        <f t="shared" si="19"/>
        <v>22.515</v>
      </c>
      <c r="E227" s="23">
        <f t="shared" si="20"/>
        <v>21.44285714</v>
      </c>
      <c r="F227" s="23">
        <f t="shared" si="21"/>
        <v>20.46818182</v>
      </c>
      <c r="G227" s="24">
        <f t="shared" si="22"/>
        <v>19.92477876</v>
      </c>
      <c r="H227" s="25" t="s">
        <v>12</v>
      </c>
    </row>
    <row r="228" ht="12.75" customHeight="1">
      <c r="A228" s="35" t="s">
        <v>229</v>
      </c>
      <c r="B228" s="20"/>
      <c r="C228" s="45">
        <v>0.5192</v>
      </c>
      <c r="D228" s="22">
        <f t="shared" si="19"/>
        <v>29.5944</v>
      </c>
      <c r="E228" s="23">
        <f t="shared" si="20"/>
        <v>28.18514286</v>
      </c>
      <c r="F228" s="23">
        <f t="shared" si="21"/>
        <v>26.904</v>
      </c>
      <c r="G228" s="24">
        <f t="shared" si="22"/>
        <v>26.18973451</v>
      </c>
      <c r="H228" s="25" t="s">
        <v>12</v>
      </c>
    </row>
    <row r="229" ht="12.75" customHeight="1">
      <c r="A229" s="35" t="s">
        <v>230</v>
      </c>
      <c r="B229" s="20"/>
      <c r="C229" s="45">
        <v>0.6491</v>
      </c>
      <c r="D229" s="22">
        <f t="shared" si="19"/>
        <v>36.9987</v>
      </c>
      <c r="E229" s="23">
        <f t="shared" si="20"/>
        <v>35.23685714</v>
      </c>
      <c r="F229" s="23">
        <f t="shared" si="21"/>
        <v>33.63518182</v>
      </c>
      <c r="G229" s="24">
        <f t="shared" si="22"/>
        <v>32.74221239</v>
      </c>
      <c r="H229" s="25" t="s">
        <v>12</v>
      </c>
    </row>
    <row r="230" ht="12.75" customHeight="1">
      <c r="A230" s="35" t="s">
        <v>231</v>
      </c>
      <c r="B230" s="20"/>
      <c r="C230" s="45">
        <v>0.86</v>
      </c>
      <c r="D230" s="22">
        <f t="shared" si="19"/>
        <v>49.02</v>
      </c>
      <c r="E230" s="23">
        <f t="shared" si="20"/>
        <v>46.68571429</v>
      </c>
      <c r="F230" s="23">
        <f t="shared" si="21"/>
        <v>44.56363636</v>
      </c>
      <c r="G230" s="24">
        <f t="shared" si="22"/>
        <v>43.38053097</v>
      </c>
      <c r="H230" s="25" t="s">
        <v>12</v>
      </c>
    </row>
    <row r="231" ht="12.75" customHeight="1">
      <c r="A231" s="35" t="s">
        <v>232</v>
      </c>
      <c r="B231" s="20"/>
      <c r="C231" s="45">
        <v>1.07</v>
      </c>
      <c r="D231" s="22">
        <f t="shared" si="19"/>
        <v>60.99</v>
      </c>
      <c r="E231" s="23">
        <f t="shared" si="20"/>
        <v>58.08571429</v>
      </c>
      <c r="F231" s="23">
        <f t="shared" si="21"/>
        <v>55.44545455</v>
      </c>
      <c r="G231" s="24">
        <f t="shared" si="22"/>
        <v>53.97345133</v>
      </c>
      <c r="H231" s="25" t="s">
        <v>12</v>
      </c>
    </row>
    <row r="232" ht="12.75" customHeight="1">
      <c r="A232" s="35" t="s">
        <v>233</v>
      </c>
      <c r="B232" s="20"/>
      <c r="C232" s="45">
        <v>1.26</v>
      </c>
      <c r="D232" s="22">
        <f t="shared" si="19"/>
        <v>71.82</v>
      </c>
      <c r="E232" s="23">
        <f t="shared" si="20"/>
        <v>68.4</v>
      </c>
      <c r="F232" s="23">
        <f t="shared" si="21"/>
        <v>65.29090909</v>
      </c>
      <c r="G232" s="24">
        <f t="shared" si="22"/>
        <v>63.55752212</v>
      </c>
      <c r="H232" s="25" t="s">
        <v>12</v>
      </c>
    </row>
    <row r="233" ht="12.75" customHeight="1">
      <c r="A233" s="19" t="s">
        <v>234</v>
      </c>
      <c r="B233" s="29"/>
      <c r="C233" s="45">
        <v>0.6708</v>
      </c>
      <c r="D233" s="22">
        <f t="shared" si="19"/>
        <v>38.2356</v>
      </c>
      <c r="E233" s="23">
        <f t="shared" si="20"/>
        <v>36.41485714</v>
      </c>
      <c r="F233" s="23">
        <f t="shared" ref="F233:F239" si="23">D233/1.12</f>
        <v>34.13892857</v>
      </c>
      <c r="G233" s="24">
        <f t="shared" ref="G233:G239" si="24">D233/1.17</f>
        <v>32.68</v>
      </c>
      <c r="H233" s="25" t="s">
        <v>12</v>
      </c>
    </row>
    <row r="234" ht="12.75" customHeight="1">
      <c r="A234" s="35" t="s">
        <v>235</v>
      </c>
      <c r="B234" s="20"/>
      <c r="C234" s="45">
        <v>1.08</v>
      </c>
      <c r="D234" s="22">
        <f t="shared" si="19"/>
        <v>61.56</v>
      </c>
      <c r="E234" s="23">
        <f t="shared" si="20"/>
        <v>58.62857143</v>
      </c>
      <c r="F234" s="23">
        <f t="shared" si="23"/>
        <v>54.96428571</v>
      </c>
      <c r="G234" s="24">
        <f t="shared" si="24"/>
        <v>52.61538462</v>
      </c>
      <c r="H234" s="25" t="s">
        <v>12</v>
      </c>
    </row>
    <row r="235" ht="12.75" customHeight="1">
      <c r="A235" s="35" t="s">
        <v>236</v>
      </c>
      <c r="B235" s="20"/>
      <c r="C235" s="45">
        <v>1.3508</v>
      </c>
      <c r="D235" s="22">
        <f t="shared" si="19"/>
        <v>76.9956</v>
      </c>
      <c r="E235" s="23">
        <f t="shared" si="20"/>
        <v>73.32914286</v>
      </c>
      <c r="F235" s="23">
        <f t="shared" si="23"/>
        <v>68.74607143</v>
      </c>
      <c r="G235" s="24">
        <f t="shared" si="24"/>
        <v>65.80820513</v>
      </c>
      <c r="H235" s="25" t="s">
        <v>12</v>
      </c>
    </row>
    <row r="236" ht="12.75" customHeight="1">
      <c r="A236" s="35" t="s">
        <v>237</v>
      </c>
      <c r="B236" s="20"/>
      <c r="C236" s="45">
        <v>2.062</v>
      </c>
      <c r="D236" s="22">
        <f t="shared" si="19"/>
        <v>117.534</v>
      </c>
      <c r="E236" s="23">
        <f t="shared" si="20"/>
        <v>111.9371429</v>
      </c>
      <c r="F236" s="23">
        <f t="shared" si="23"/>
        <v>104.9410714</v>
      </c>
      <c r="G236" s="24">
        <f t="shared" si="24"/>
        <v>100.4564103</v>
      </c>
      <c r="H236" s="25" t="s">
        <v>12</v>
      </c>
    </row>
    <row r="237" ht="12.75" customHeight="1">
      <c r="A237" s="35" t="s">
        <v>238</v>
      </c>
      <c r="B237" s="20"/>
      <c r="C237" s="45">
        <v>2.364</v>
      </c>
      <c r="D237" s="22">
        <f t="shared" si="19"/>
        <v>134.748</v>
      </c>
      <c r="E237" s="23">
        <f t="shared" si="20"/>
        <v>128.3314286</v>
      </c>
      <c r="F237" s="23">
        <f t="shared" si="23"/>
        <v>120.3107143</v>
      </c>
      <c r="G237" s="24">
        <f t="shared" si="24"/>
        <v>115.1692308</v>
      </c>
      <c r="H237" s="25" t="s">
        <v>12</v>
      </c>
    </row>
    <row r="238" ht="12.75" customHeight="1">
      <c r="A238" s="35" t="s">
        <v>239</v>
      </c>
      <c r="B238" s="20"/>
      <c r="C238" s="46">
        <v>3.983</v>
      </c>
      <c r="D238" s="22">
        <f t="shared" si="19"/>
        <v>227.031</v>
      </c>
      <c r="E238" s="23">
        <f t="shared" si="20"/>
        <v>216.22</v>
      </c>
      <c r="F238" s="23">
        <f t="shared" si="23"/>
        <v>202.70625</v>
      </c>
      <c r="G238" s="24">
        <f t="shared" si="24"/>
        <v>194.0435897</v>
      </c>
      <c r="H238" s="25" t="s">
        <v>12</v>
      </c>
    </row>
    <row r="239" ht="12.75" customHeight="1">
      <c r="A239" s="35" t="s">
        <v>240</v>
      </c>
      <c r="B239" s="20"/>
      <c r="C239" s="45">
        <v>6.862</v>
      </c>
      <c r="D239" s="22">
        <f t="shared" si="19"/>
        <v>391.134</v>
      </c>
      <c r="E239" s="23">
        <f t="shared" si="20"/>
        <v>372.5085714</v>
      </c>
      <c r="F239" s="23">
        <f t="shared" si="23"/>
        <v>349.2267857</v>
      </c>
      <c r="G239" s="24">
        <f t="shared" si="24"/>
        <v>334.3025641</v>
      </c>
      <c r="H239" s="25" t="s">
        <v>12</v>
      </c>
    </row>
    <row r="240" ht="12.75" customHeight="1">
      <c r="A240" s="35" t="s">
        <v>241</v>
      </c>
      <c r="B240" s="20"/>
      <c r="C240" s="47">
        <v>16.86</v>
      </c>
      <c r="D240" s="22">
        <f t="shared" si="19"/>
        <v>961.02</v>
      </c>
      <c r="E240" s="23">
        <f t="shared" si="20"/>
        <v>915.2571429</v>
      </c>
      <c r="F240" s="23">
        <f>D240/1.1</f>
        <v>873.6545455</v>
      </c>
      <c r="G240" s="24">
        <f>D240/1.13</f>
        <v>850.460177</v>
      </c>
      <c r="H240" s="25" t="s">
        <v>12</v>
      </c>
    </row>
    <row r="241" ht="12.75" customHeight="1">
      <c r="A241" s="19" t="s">
        <v>242</v>
      </c>
      <c r="B241" s="29"/>
      <c r="C241" s="48"/>
      <c r="D241" s="22">
        <f t="shared" si="19"/>
        <v>0</v>
      </c>
      <c r="E241" s="23">
        <f t="shared" ref="E241:E247" si="25">D241/1.07</f>
        <v>0</v>
      </c>
      <c r="F241" s="23">
        <f t="shared" ref="F241:F247" si="26">D241/1.12</f>
        <v>0</v>
      </c>
      <c r="G241" s="24">
        <f t="shared" ref="G241:G247" si="27">D241/1.17</f>
        <v>0</v>
      </c>
      <c r="H241" s="25" t="s">
        <v>12</v>
      </c>
    </row>
    <row r="242" ht="12.75" customHeight="1">
      <c r="A242" s="35" t="s">
        <v>243</v>
      </c>
      <c r="B242" s="20"/>
      <c r="C242" s="48"/>
      <c r="D242" s="22">
        <f t="shared" si="19"/>
        <v>0</v>
      </c>
      <c r="E242" s="23">
        <f t="shared" si="25"/>
        <v>0</v>
      </c>
      <c r="F242" s="23">
        <f t="shared" si="26"/>
        <v>0</v>
      </c>
      <c r="G242" s="24">
        <f t="shared" si="27"/>
        <v>0</v>
      </c>
      <c r="H242" s="25" t="s">
        <v>12</v>
      </c>
    </row>
    <row r="243" ht="12.75" customHeight="1">
      <c r="A243" s="35" t="s">
        <v>244</v>
      </c>
      <c r="B243" s="20"/>
      <c r="C243" s="48"/>
      <c r="D243" s="22">
        <f t="shared" si="19"/>
        <v>0</v>
      </c>
      <c r="E243" s="23">
        <f t="shared" si="25"/>
        <v>0</v>
      </c>
      <c r="F243" s="23">
        <f t="shared" si="26"/>
        <v>0</v>
      </c>
      <c r="G243" s="24">
        <f t="shared" si="27"/>
        <v>0</v>
      </c>
      <c r="H243" s="25" t="s">
        <v>12</v>
      </c>
    </row>
    <row r="244" ht="12.75" customHeight="1">
      <c r="A244" s="35" t="s">
        <v>245</v>
      </c>
      <c r="B244" s="20"/>
      <c r="C244" s="48"/>
      <c r="D244" s="22">
        <f t="shared" si="19"/>
        <v>0</v>
      </c>
      <c r="E244" s="23">
        <f t="shared" si="25"/>
        <v>0</v>
      </c>
      <c r="F244" s="23">
        <f t="shared" si="26"/>
        <v>0</v>
      </c>
      <c r="G244" s="24">
        <f t="shared" si="27"/>
        <v>0</v>
      </c>
      <c r="H244" s="25" t="s">
        <v>12</v>
      </c>
    </row>
    <row r="245" ht="12.75" customHeight="1">
      <c r="A245" s="35" t="s">
        <v>246</v>
      </c>
      <c r="B245" s="20"/>
      <c r="C245" s="48"/>
      <c r="D245" s="22">
        <f t="shared" si="19"/>
        <v>0</v>
      </c>
      <c r="E245" s="23">
        <f t="shared" si="25"/>
        <v>0</v>
      </c>
      <c r="F245" s="23">
        <f t="shared" si="26"/>
        <v>0</v>
      </c>
      <c r="G245" s="24">
        <f t="shared" si="27"/>
        <v>0</v>
      </c>
      <c r="H245" s="25" t="s">
        <v>12</v>
      </c>
    </row>
    <row r="246" ht="12.75" customHeight="1">
      <c r="A246" s="35" t="s">
        <v>247</v>
      </c>
      <c r="B246" s="20"/>
      <c r="C246" s="48"/>
      <c r="D246" s="22">
        <f t="shared" si="19"/>
        <v>0</v>
      </c>
      <c r="E246" s="23">
        <f t="shared" si="25"/>
        <v>0</v>
      </c>
      <c r="F246" s="23">
        <f t="shared" si="26"/>
        <v>0</v>
      </c>
      <c r="G246" s="24">
        <f t="shared" si="27"/>
        <v>0</v>
      </c>
      <c r="H246" s="25" t="s">
        <v>12</v>
      </c>
    </row>
    <row r="247" ht="12.75" customHeight="1">
      <c r="A247" s="35" t="s">
        <v>248</v>
      </c>
      <c r="B247" s="20"/>
      <c r="C247" s="48"/>
      <c r="D247" s="22">
        <f t="shared" si="19"/>
        <v>0</v>
      </c>
      <c r="E247" s="23">
        <f t="shared" si="25"/>
        <v>0</v>
      </c>
      <c r="F247" s="23">
        <f t="shared" si="26"/>
        <v>0</v>
      </c>
      <c r="G247" s="24">
        <f t="shared" si="27"/>
        <v>0</v>
      </c>
      <c r="H247" s="25" t="s">
        <v>12</v>
      </c>
    </row>
    <row r="248" ht="12.75" customHeight="1">
      <c r="A248" s="35" t="s">
        <v>249</v>
      </c>
      <c r="B248" s="20"/>
      <c r="C248" s="42"/>
      <c r="D248" s="22">
        <f t="shared" si="19"/>
        <v>0</v>
      </c>
      <c r="E248" s="23">
        <f t="shared" ref="E248:E250" si="28">D248/1.05</f>
        <v>0</v>
      </c>
      <c r="F248" s="23">
        <f t="shared" ref="F248:F250" si="29">D248/1.1</f>
        <v>0</v>
      </c>
      <c r="G248" s="24">
        <f t="shared" ref="G248:G250" si="30">D248/1.13</f>
        <v>0</v>
      </c>
      <c r="H248" s="25" t="s">
        <v>12</v>
      </c>
    </row>
    <row r="249" ht="12.75" customHeight="1">
      <c r="A249" s="35"/>
      <c r="B249" s="20"/>
      <c r="C249" s="49"/>
      <c r="D249" s="22">
        <f t="shared" si="19"/>
        <v>0</v>
      </c>
      <c r="E249" s="23">
        <f t="shared" si="28"/>
        <v>0</v>
      </c>
      <c r="F249" s="23">
        <f t="shared" si="29"/>
        <v>0</v>
      </c>
      <c r="G249" s="24">
        <f t="shared" si="30"/>
        <v>0</v>
      </c>
      <c r="H249" s="25" t="s">
        <v>12</v>
      </c>
    </row>
    <row r="250" ht="12.75" customHeight="1">
      <c r="A250" s="35"/>
      <c r="B250" s="20"/>
      <c r="C250" s="49"/>
      <c r="D250" s="22">
        <f t="shared" si="19"/>
        <v>0</v>
      </c>
      <c r="E250" s="23">
        <f t="shared" si="28"/>
        <v>0</v>
      </c>
      <c r="F250" s="23">
        <f t="shared" si="29"/>
        <v>0</v>
      </c>
      <c r="G250" s="24">
        <f t="shared" si="30"/>
        <v>0</v>
      </c>
      <c r="H250" s="25" t="s">
        <v>12</v>
      </c>
    </row>
    <row r="251" ht="12.75" customHeight="1">
      <c r="A251" s="17"/>
      <c r="B251" s="50">
        <f>D251/1.05</f>
        <v>0</v>
      </c>
      <c r="C251" s="2"/>
      <c r="D251" s="2"/>
      <c r="E251" s="2"/>
      <c r="F251" s="2"/>
      <c r="G251" s="2"/>
      <c r="H251" s="3"/>
    </row>
    <row r="252" ht="12.75" customHeight="1">
      <c r="A252" s="35"/>
      <c r="B252" s="20"/>
      <c r="C252" s="49"/>
      <c r="D252" s="22">
        <f t="shared" ref="D252:D260" si="31">C252*$H$5</f>
        <v>0</v>
      </c>
      <c r="E252" s="23">
        <f t="shared" ref="E252:E260" si="32">D252/1.05</f>
        <v>0</v>
      </c>
      <c r="F252" s="23">
        <f t="shared" ref="F252:F260" si="33">D252/1.1</f>
        <v>0</v>
      </c>
      <c r="G252" s="24">
        <f t="shared" ref="G252:G260" si="34">D252/1.13</f>
        <v>0</v>
      </c>
      <c r="H252" s="25" t="s">
        <v>12</v>
      </c>
    </row>
    <row r="253" ht="12.75" customHeight="1">
      <c r="A253" s="35"/>
      <c r="B253" s="20"/>
      <c r="C253" s="49"/>
      <c r="D253" s="22">
        <f t="shared" si="31"/>
        <v>0</v>
      </c>
      <c r="E253" s="23">
        <f t="shared" si="32"/>
        <v>0</v>
      </c>
      <c r="F253" s="23">
        <f t="shared" si="33"/>
        <v>0</v>
      </c>
      <c r="G253" s="24">
        <f t="shared" si="34"/>
        <v>0</v>
      </c>
      <c r="H253" s="25" t="s">
        <v>12</v>
      </c>
    </row>
    <row r="254" ht="12.75" customHeight="1">
      <c r="A254" s="35"/>
      <c r="B254" s="20"/>
      <c r="C254" s="49"/>
      <c r="D254" s="22">
        <f t="shared" si="31"/>
        <v>0</v>
      </c>
      <c r="E254" s="23">
        <f t="shared" si="32"/>
        <v>0</v>
      </c>
      <c r="F254" s="23">
        <f t="shared" si="33"/>
        <v>0</v>
      </c>
      <c r="G254" s="24">
        <f t="shared" si="34"/>
        <v>0</v>
      </c>
      <c r="H254" s="25" t="s">
        <v>12</v>
      </c>
    </row>
    <row r="255" ht="12.75" customHeight="1">
      <c r="A255" s="35"/>
      <c r="B255" s="20"/>
      <c r="C255" s="49"/>
      <c r="D255" s="22">
        <f t="shared" si="31"/>
        <v>0</v>
      </c>
      <c r="E255" s="23">
        <f t="shared" si="32"/>
        <v>0</v>
      </c>
      <c r="F255" s="23">
        <f t="shared" si="33"/>
        <v>0</v>
      </c>
      <c r="G255" s="24">
        <f t="shared" si="34"/>
        <v>0</v>
      </c>
      <c r="H255" s="25" t="s">
        <v>12</v>
      </c>
    </row>
    <row r="256" ht="12.75" customHeight="1">
      <c r="A256" s="35"/>
      <c r="B256" s="20"/>
      <c r="C256" s="49"/>
      <c r="D256" s="22">
        <f t="shared" si="31"/>
        <v>0</v>
      </c>
      <c r="E256" s="23">
        <f t="shared" si="32"/>
        <v>0</v>
      </c>
      <c r="F256" s="23">
        <f t="shared" si="33"/>
        <v>0</v>
      </c>
      <c r="G256" s="24">
        <f t="shared" si="34"/>
        <v>0</v>
      </c>
      <c r="H256" s="25" t="s">
        <v>12</v>
      </c>
    </row>
    <row r="257" ht="12.75" customHeight="1">
      <c r="A257" s="35"/>
      <c r="B257" s="20"/>
      <c r="C257" s="49"/>
      <c r="D257" s="22">
        <f t="shared" si="31"/>
        <v>0</v>
      </c>
      <c r="E257" s="23">
        <f t="shared" si="32"/>
        <v>0</v>
      </c>
      <c r="F257" s="23">
        <f t="shared" si="33"/>
        <v>0</v>
      </c>
      <c r="G257" s="24">
        <f t="shared" si="34"/>
        <v>0</v>
      </c>
      <c r="H257" s="25" t="s">
        <v>12</v>
      </c>
    </row>
    <row r="258" ht="12.75" customHeight="1">
      <c r="A258" s="35"/>
      <c r="B258" s="20"/>
      <c r="C258" s="49"/>
      <c r="D258" s="22">
        <f t="shared" si="31"/>
        <v>0</v>
      </c>
      <c r="E258" s="23">
        <f t="shared" si="32"/>
        <v>0</v>
      </c>
      <c r="F258" s="23">
        <f t="shared" si="33"/>
        <v>0</v>
      </c>
      <c r="G258" s="24">
        <f t="shared" si="34"/>
        <v>0</v>
      </c>
      <c r="H258" s="25" t="s">
        <v>12</v>
      </c>
    </row>
    <row r="259" ht="12.75" customHeight="1">
      <c r="A259" s="35"/>
      <c r="B259" s="20"/>
      <c r="C259" s="49"/>
      <c r="D259" s="22">
        <f t="shared" si="31"/>
        <v>0</v>
      </c>
      <c r="E259" s="23">
        <f t="shared" si="32"/>
        <v>0</v>
      </c>
      <c r="F259" s="23">
        <f t="shared" si="33"/>
        <v>0</v>
      </c>
      <c r="G259" s="24">
        <f t="shared" si="34"/>
        <v>0</v>
      </c>
      <c r="H259" s="25" t="s">
        <v>12</v>
      </c>
    </row>
    <row r="260" ht="12.75" customHeight="1">
      <c r="A260" s="35"/>
      <c r="B260" s="20"/>
      <c r="C260" s="49"/>
      <c r="D260" s="22">
        <f t="shared" si="31"/>
        <v>0</v>
      </c>
      <c r="E260" s="23">
        <f t="shared" si="32"/>
        <v>0</v>
      </c>
      <c r="F260" s="23">
        <f t="shared" si="33"/>
        <v>0</v>
      </c>
      <c r="G260" s="24">
        <f t="shared" si="34"/>
        <v>0</v>
      </c>
      <c r="H260" s="25" t="s">
        <v>12</v>
      </c>
    </row>
    <row r="261" ht="26.25" customHeight="1">
      <c r="A261" s="51" t="str">
        <f>HYPERLINK("http://www.magsys.ru/","Еще больше материалов на нашем сайте: www.magsys.ru")</f>
        <v>Еще больше материалов на нашем сайте: www.magsys.ru</v>
      </c>
    </row>
    <row r="262" ht="12.75" customHeight="1">
      <c r="A262" s="52"/>
      <c r="B262" s="52"/>
      <c r="C262" s="53"/>
      <c r="D262" s="52"/>
      <c r="E262" s="52"/>
      <c r="F262" s="52"/>
      <c r="G262" s="52"/>
      <c r="H262" s="52"/>
    </row>
  </sheetData>
  <mergeCells count="12">
    <mergeCell ref="B191:H191"/>
    <mergeCell ref="B202:H202"/>
    <mergeCell ref="D2:H2"/>
    <mergeCell ref="A1:H1"/>
    <mergeCell ref="B251:H251"/>
    <mergeCell ref="A261:H261"/>
    <mergeCell ref="D3:H3"/>
    <mergeCell ref="A2:A6"/>
    <mergeCell ref="A8:H8"/>
    <mergeCell ref="B10:H10"/>
    <mergeCell ref="B225:H225"/>
    <mergeCell ref="B149:H149"/>
  </mergeCells>
  <drawing r:id="rId1"/>
</worksheet>
</file>